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C:\Users\Usuario\OneDrive\SAN MARTINO\CGL\01. ADMINISTRACIÓN y FINANZAS\01. RECURSOS HUMANOS\05. PROCESOS DE FINIQUITOS\"/>
    </mc:Choice>
  </mc:AlternateContent>
  <xr:revisionPtr revIDLastSave="170" documentId="11_EBCB0625C5421CD088D93F51240D58475F8330C3" xr6:coauthVersionLast="47" xr6:coauthVersionMax="47" xr10:uidLastSave="{048095FF-4306-4BD7-A461-7250EA6BE4D0}"/>
  <bookViews>
    <workbookView xWindow="0" yWindow="495" windowWidth="28800" windowHeight="12225" firstSheet="2" activeTab="2" xr2:uid="{00000000-000D-0000-FFFF-FFFF00000000}"/>
  </bookViews>
  <sheets>
    <sheet name="G21" sheetId="1" r:id="rId1"/>
    <sheet name="WOM1" sheetId="2" r:id="rId2"/>
    <sheet name="AFIN" sheetId="4" r:id="rId3"/>
    <sheet name="WOM02" sheetId="5" r:id="rId4"/>
    <sheet name="ADM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4" l="1"/>
  <c r="U5" i="4" s="1"/>
  <c r="V5" i="4" s="1"/>
  <c r="Q5" i="4"/>
  <c r="Y5" i="4" s="1"/>
  <c r="M5" i="4"/>
  <c r="O5" i="4" s="1"/>
  <c r="AC5" i="4" s="1"/>
  <c r="Y5" i="7"/>
  <c r="AC5" i="7" s="1"/>
  <c r="V5" i="7"/>
  <c r="U5" i="7"/>
  <c r="U4" i="7"/>
  <c r="T5" i="7"/>
  <c r="Q5" i="7"/>
  <c r="T4" i="4"/>
  <c r="U4" i="4" s="1"/>
  <c r="V4" i="4" s="1"/>
  <c r="Q4" i="4"/>
  <c r="Y4" i="4" s="1"/>
  <c r="AC4" i="4" s="1"/>
  <c r="Q3" i="4"/>
  <c r="T4" i="7"/>
  <c r="V4" i="7" s="1"/>
  <c r="Q4" i="7"/>
  <c r="Y4" i="7" s="1"/>
  <c r="M4" i="7"/>
  <c r="O4" i="7" s="1"/>
  <c r="AC4" i="7" s="1"/>
  <c r="T3" i="7"/>
  <c r="U3" i="7" s="1"/>
  <c r="V3" i="7" s="1"/>
  <c r="Q3" i="7"/>
  <c r="Y3" i="7" s="1"/>
  <c r="M3" i="7"/>
  <c r="O3" i="7" s="1"/>
  <c r="AC3" i="7" l="1"/>
  <c r="T3" i="4"/>
  <c r="U3" i="4" s="1"/>
  <c r="V3" i="4" s="1"/>
  <c r="Y3" i="4"/>
  <c r="AC3" i="4" s="1"/>
  <c r="Q16" i="2" l="1"/>
  <c r="Q17" i="2"/>
  <c r="Y17" i="2" s="1"/>
  <c r="AC17" i="2" s="1"/>
  <c r="T17" i="2"/>
  <c r="U17" i="2" s="1"/>
  <c r="V17" i="2" s="1"/>
  <c r="U18" i="5" l="1"/>
  <c r="V18" i="5" s="1"/>
  <c r="W18" i="5" s="1"/>
  <c r="R18" i="5"/>
  <c r="Z18" i="5" s="1"/>
  <c r="AD18" i="5" s="1"/>
  <c r="Z14" i="5"/>
  <c r="Z15" i="5"/>
  <c r="AD15" i="5" s="1"/>
  <c r="Z16" i="5"/>
  <c r="AD16" i="5" s="1"/>
  <c r="Z17" i="5"/>
  <c r="AD17" i="5" s="1"/>
  <c r="R19" i="5"/>
  <c r="U19" i="5"/>
  <c r="V19" i="5" s="1"/>
  <c r="W19" i="5" s="1"/>
  <c r="Z19" i="5"/>
  <c r="AD19" i="5" s="1"/>
  <c r="R20" i="5"/>
  <c r="U20" i="5"/>
  <c r="V20" i="5" s="1"/>
  <c r="W20" i="5" s="1"/>
  <c r="Z20" i="5"/>
  <c r="AD20" i="5" s="1"/>
  <c r="R21" i="5"/>
  <c r="Z21" i="5" s="1"/>
  <c r="AD21" i="5" s="1"/>
  <c r="U21" i="5"/>
  <c r="V21" i="5"/>
  <c r="W21" i="5" s="1"/>
  <c r="R22" i="5"/>
  <c r="U22" i="5"/>
  <c r="V22" i="5" s="1"/>
  <c r="W22" i="5" s="1"/>
  <c r="Z22" i="5"/>
  <c r="AD22" i="5" s="1"/>
  <c r="R23" i="5"/>
  <c r="U23" i="5"/>
  <c r="V23" i="5"/>
  <c r="W23" i="5" s="1"/>
  <c r="Z23" i="5"/>
  <c r="AD23" i="5" s="1"/>
  <c r="R13" i="5"/>
  <c r="U13" i="5"/>
  <c r="V13" i="5"/>
  <c r="W13" i="5" s="1"/>
  <c r="Z13" i="5"/>
  <c r="AD13" i="5" l="1"/>
  <c r="AD14" i="5"/>
  <c r="R12" i="5" l="1"/>
  <c r="Z12" i="5" s="1"/>
  <c r="AD12" i="5" s="1"/>
  <c r="U12" i="5"/>
  <c r="V12" i="5" s="1"/>
  <c r="W12" i="5" s="1"/>
  <c r="U7" i="5" l="1"/>
  <c r="U11" i="5" l="1"/>
  <c r="V11" i="5" s="1"/>
  <c r="W11" i="5" s="1"/>
  <c r="P7" i="5"/>
  <c r="P8" i="5"/>
  <c r="P9" i="5"/>
  <c r="P10" i="5"/>
  <c r="P11" i="5"/>
  <c r="R11" i="5"/>
  <c r="Z11" i="5" s="1"/>
  <c r="AD11" i="5" l="1"/>
  <c r="R10" i="5"/>
  <c r="Z10" i="5" s="1"/>
  <c r="AD10" i="5" s="1"/>
  <c r="U10" i="5"/>
  <c r="V10" i="5" s="1"/>
  <c r="W10" i="5" s="1"/>
  <c r="U9" i="5" l="1"/>
  <c r="V9" i="5" s="1"/>
  <c r="W9" i="5" s="1"/>
  <c r="R9" i="5"/>
  <c r="Z9" i="5" s="1"/>
  <c r="AD9" i="5" s="1"/>
  <c r="V7" i="5"/>
  <c r="W7" i="5" s="1"/>
  <c r="U8" i="5"/>
  <c r="V8" i="5" s="1"/>
  <c r="W8" i="5" s="1"/>
  <c r="R7" i="5"/>
  <c r="Z7" i="5" s="1"/>
  <c r="AD7" i="5" s="1"/>
  <c r="R8" i="5"/>
  <c r="Z8" i="5" s="1"/>
  <c r="AD8" i="5" s="1"/>
  <c r="J5" i="5" l="1"/>
  <c r="P5" i="5"/>
  <c r="R5" i="5"/>
  <c r="U5" i="5"/>
  <c r="V5" i="5" s="1"/>
  <c r="W5" i="5" s="1"/>
  <c r="Z5" i="5"/>
  <c r="J6" i="5"/>
  <c r="P6" i="5" s="1"/>
  <c r="R6" i="5"/>
  <c r="Z6" i="5" s="1"/>
  <c r="U6" i="5"/>
  <c r="V6" i="5" s="1"/>
  <c r="W6" i="5" s="1"/>
  <c r="AD5" i="5" l="1"/>
  <c r="AD6" i="5"/>
  <c r="Q2" i="4"/>
  <c r="T2" i="7"/>
  <c r="U2" i="7" s="1"/>
  <c r="V2" i="7" s="1"/>
  <c r="Q2" i="7"/>
  <c r="Y2" i="7" s="1"/>
  <c r="I2" i="7"/>
  <c r="M2" i="7" s="1"/>
  <c r="O2" i="7" s="1"/>
  <c r="AC2" i="7" s="1"/>
  <c r="U4" i="5" l="1"/>
  <c r="V4" i="5" s="1"/>
  <c r="W4" i="5" s="1"/>
  <c r="R4" i="5"/>
  <c r="Z4" i="5" s="1"/>
  <c r="J4" i="5"/>
  <c r="N4" i="5" s="1"/>
  <c r="P4" i="5" s="1"/>
  <c r="U3" i="5"/>
  <c r="V3" i="5" s="1"/>
  <c r="W3" i="5" s="1"/>
  <c r="R3" i="5"/>
  <c r="Z3" i="5" s="1"/>
  <c r="J3" i="5"/>
  <c r="N3" i="5" s="1"/>
  <c r="P3" i="5" s="1"/>
  <c r="U2" i="5"/>
  <c r="V2" i="5" s="1"/>
  <c r="W2" i="5" s="1"/>
  <c r="R2" i="5"/>
  <c r="Z2" i="5" s="1"/>
  <c r="J2" i="5"/>
  <c r="N2" i="5" s="1"/>
  <c r="P2" i="5" s="1"/>
  <c r="AD3" i="5" l="1"/>
  <c r="AD2" i="5"/>
  <c r="AD4" i="5"/>
  <c r="T2" i="4"/>
  <c r="U2" i="4" s="1"/>
  <c r="V2" i="4" s="1"/>
  <c r="Y2" i="4"/>
  <c r="AC2" i="4" s="1"/>
  <c r="Y16" i="2" l="1"/>
  <c r="AC16" i="2" s="1"/>
  <c r="T16" i="2"/>
  <c r="U16" i="2" s="1"/>
  <c r="V16" i="2" s="1"/>
  <c r="T15" i="2"/>
  <c r="U15" i="2"/>
  <c r="V15" i="2" s="1"/>
  <c r="Q15" i="2"/>
  <c r="Y15" i="2" s="1"/>
  <c r="AC15" i="2" s="1"/>
  <c r="T14" i="2"/>
  <c r="U14" i="2" s="1"/>
  <c r="V14" i="2" s="1"/>
  <c r="Q14" i="2"/>
  <c r="Y14" i="2" s="1"/>
  <c r="AC14" i="2" s="1"/>
  <c r="T13" i="2" l="1"/>
  <c r="U13" i="2" s="1"/>
  <c r="V13" i="2" s="1"/>
  <c r="Q13" i="2"/>
  <c r="Y13" i="2" s="1"/>
  <c r="O13" i="2"/>
  <c r="I13" i="2"/>
  <c r="T12" i="2"/>
  <c r="U12" i="2" s="1"/>
  <c r="V12" i="2" s="1"/>
  <c r="Q12" i="2"/>
  <c r="Y12" i="2" s="1"/>
  <c r="O12" i="2"/>
  <c r="I12" i="2"/>
  <c r="T11" i="2"/>
  <c r="U11" i="2" s="1"/>
  <c r="V11" i="2" s="1"/>
  <c r="Q11" i="2"/>
  <c r="Y11" i="2" s="1"/>
  <c r="O11" i="2"/>
  <c r="I11" i="2"/>
  <c r="T10" i="2"/>
  <c r="U10" i="2" s="1"/>
  <c r="V10" i="2" s="1"/>
  <c r="Q10" i="2"/>
  <c r="Y10" i="2" s="1"/>
  <c r="O10" i="2"/>
  <c r="I10" i="2"/>
  <c r="T9" i="2"/>
  <c r="U9" i="2" s="1"/>
  <c r="V9" i="2" s="1"/>
  <c r="Q9" i="2"/>
  <c r="Y9" i="2" s="1"/>
  <c r="O9" i="2"/>
  <c r="I9" i="2"/>
  <c r="T8" i="2"/>
  <c r="U8" i="2" s="1"/>
  <c r="V8" i="2" s="1"/>
  <c r="Q8" i="2"/>
  <c r="Y8" i="2" s="1"/>
  <c r="O8" i="2"/>
  <c r="I8" i="2"/>
  <c r="T7" i="2"/>
  <c r="U7" i="2" s="1"/>
  <c r="V7" i="2" s="1"/>
  <c r="Q7" i="2"/>
  <c r="Y7" i="2" s="1"/>
  <c r="O7" i="2"/>
  <c r="I7" i="2"/>
  <c r="T6" i="2"/>
  <c r="U6" i="2" s="1"/>
  <c r="V6" i="2" s="1"/>
  <c r="Q6" i="2"/>
  <c r="Y6" i="2" s="1"/>
  <c r="O6" i="2"/>
  <c r="I6" i="2"/>
  <c r="T5" i="2"/>
  <c r="U5" i="2" s="1"/>
  <c r="V5" i="2" s="1"/>
  <c r="Q5" i="2"/>
  <c r="Y5" i="2" s="1"/>
  <c r="O5" i="2"/>
  <c r="I5" i="2"/>
  <c r="T4" i="2"/>
  <c r="U4" i="2" s="1"/>
  <c r="V4" i="2" s="1"/>
  <c r="Q4" i="2"/>
  <c r="Y4" i="2" s="1"/>
  <c r="O4" i="2"/>
  <c r="I4" i="2"/>
  <c r="AC11" i="2" l="1"/>
  <c r="AC13" i="2"/>
  <c r="AC5" i="2"/>
  <c r="AC9" i="2"/>
  <c r="AC7" i="2"/>
  <c r="AC8" i="2"/>
  <c r="AC10" i="2"/>
  <c r="AC12" i="2"/>
  <c r="AC6" i="2"/>
  <c r="AC4" i="2"/>
  <c r="T3" i="2"/>
  <c r="U3" i="2" s="1"/>
  <c r="V3" i="2" s="1"/>
  <c r="Z3" i="2"/>
  <c r="AC3" i="2" s="1"/>
  <c r="I3" i="2"/>
  <c r="M3" i="2" s="1"/>
  <c r="P3" i="2" l="1"/>
  <c r="Q3" i="2" s="1"/>
  <c r="K30" i="1"/>
  <c r="K29" i="1"/>
  <c r="K28" i="1"/>
  <c r="K26" i="1"/>
  <c r="K25" i="1"/>
  <c r="K24" i="1"/>
  <c r="K23" i="1"/>
  <c r="K22" i="1"/>
  <c r="I3" i="1" l="1"/>
  <c r="M3" i="1" s="1"/>
  <c r="P3" i="1" s="1"/>
  <c r="R3" i="1"/>
  <c r="Z3" i="1" s="1"/>
  <c r="U3" i="1"/>
  <c r="V3" i="1" s="1"/>
  <c r="W3" i="1" s="1"/>
  <c r="I4" i="1"/>
  <c r="M4" i="1" s="1"/>
  <c r="P4" i="1" s="1"/>
  <c r="R4" i="1"/>
  <c r="U4" i="1"/>
  <c r="V4" i="1" s="1"/>
  <c r="W4" i="1" s="1"/>
  <c r="Z4" i="1"/>
  <c r="I5" i="1"/>
  <c r="M5" i="1" s="1"/>
  <c r="P5" i="1" s="1"/>
  <c r="R5" i="1"/>
  <c r="Z5" i="1" s="1"/>
  <c r="U5" i="1"/>
  <c r="V5" i="1" s="1"/>
  <c r="W5" i="1" s="1"/>
  <c r="I6" i="1"/>
  <c r="M6" i="1" s="1"/>
  <c r="P6" i="1" s="1"/>
  <c r="R6" i="1"/>
  <c r="Z6" i="1" s="1"/>
  <c r="U6" i="1"/>
  <c r="V6" i="1" s="1"/>
  <c r="W6" i="1" s="1"/>
  <c r="I7" i="1"/>
  <c r="M7" i="1" s="1"/>
  <c r="P7" i="1" s="1"/>
  <c r="R7" i="1"/>
  <c r="Z7" i="1" s="1"/>
  <c r="U7" i="1"/>
  <c r="V7" i="1" s="1"/>
  <c r="W7" i="1" s="1"/>
  <c r="I8" i="1"/>
  <c r="M8" i="1" s="1"/>
  <c r="P8" i="1" s="1"/>
  <c r="R8" i="1"/>
  <c r="Z8" i="1" s="1"/>
  <c r="U8" i="1"/>
  <c r="V8" i="1" s="1"/>
  <c r="W8" i="1" s="1"/>
  <c r="I9" i="1"/>
  <c r="M9" i="1" s="1"/>
  <c r="P9" i="1" s="1"/>
  <c r="R9" i="1"/>
  <c r="U9" i="1"/>
  <c r="V9" i="1" s="1"/>
  <c r="W9" i="1" s="1"/>
  <c r="Z9" i="1"/>
  <c r="I10" i="1"/>
  <c r="M10" i="1" s="1"/>
  <c r="P10" i="1" s="1"/>
  <c r="U10" i="1"/>
  <c r="V10" i="1" s="1"/>
  <c r="W10" i="1" s="1"/>
  <c r="I11" i="1"/>
  <c r="M11" i="1" s="1"/>
  <c r="O11" i="1"/>
  <c r="P11" i="1" s="1"/>
  <c r="U11" i="1"/>
  <c r="V11" i="1" s="1"/>
  <c r="W11" i="1" s="1"/>
  <c r="Y11" i="1"/>
  <c r="I12" i="1"/>
  <c r="M12" i="1" s="1"/>
  <c r="O12" i="1" s="1"/>
  <c r="P12" i="1" s="1"/>
  <c r="U12" i="1"/>
  <c r="V12" i="1" s="1"/>
  <c r="W12" i="1" s="1"/>
  <c r="Y12" i="1"/>
  <c r="I13" i="1"/>
  <c r="M13" i="1" s="1"/>
  <c r="O13" i="1" s="1"/>
  <c r="P13" i="1" s="1"/>
  <c r="U13" i="1"/>
  <c r="V13" i="1" s="1"/>
  <c r="W13" i="1" s="1"/>
  <c r="Y13" i="1"/>
  <c r="I14" i="1"/>
  <c r="M14" i="1" s="1"/>
  <c r="O14" i="1" s="1"/>
  <c r="P14" i="1" s="1"/>
  <c r="U14" i="1"/>
  <c r="V14" i="1" s="1"/>
  <c r="W14" i="1" s="1"/>
  <c r="Y14" i="1"/>
  <c r="I15" i="1"/>
  <c r="M15" i="1" s="1"/>
  <c r="O15" i="1" s="1"/>
  <c r="P15" i="1" s="1"/>
  <c r="U15" i="1"/>
  <c r="V15" i="1"/>
  <c r="W15" i="1" s="1"/>
  <c r="Y15" i="1"/>
  <c r="I16" i="1"/>
  <c r="M16" i="1" s="1"/>
  <c r="O16" i="1" s="1"/>
  <c r="P16" i="1" s="1"/>
  <c r="U16" i="1"/>
  <c r="V16" i="1" s="1"/>
  <c r="W16" i="1" s="1"/>
  <c r="Y16" i="1"/>
  <c r="I17" i="1"/>
  <c r="U17" i="1"/>
  <c r="V17" i="1" s="1"/>
  <c r="W17" i="1" s="1"/>
  <c r="I18" i="1"/>
  <c r="M18" i="1" s="1"/>
  <c r="P18" i="1" s="1"/>
  <c r="U18" i="1"/>
  <c r="V18" i="1" s="1"/>
  <c r="W18" i="1" s="1"/>
  <c r="I19" i="1"/>
  <c r="M19" i="1" s="1"/>
  <c r="P19" i="1" s="1"/>
  <c r="R19" i="1"/>
  <c r="Z19" i="1" s="1"/>
  <c r="U19" i="1"/>
  <c r="V19" i="1" s="1"/>
  <c r="W19" i="1" s="1"/>
  <c r="I20" i="1"/>
  <c r="M20" i="1" s="1"/>
  <c r="P20" i="1" s="1"/>
  <c r="R20" i="1"/>
  <c r="Z20" i="1" s="1"/>
  <c r="U20" i="1"/>
  <c r="V20" i="1" s="1"/>
  <c r="W20" i="1" s="1"/>
  <c r="I22" i="1"/>
  <c r="M22" i="1" s="1"/>
  <c r="P22" i="1" s="1"/>
  <c r="U22" i="1"/>
  <c r="V22" i="1" s="1"/>
  <c r="W22" i="1" s="1"/>
  <c r="I23" i="1"/>
  <c r="U23" i="1"/>
  <c r="V23" i="1" s="1"/>
  <c r="W23" i="1" s="1"/>
  <c r="I24" i="1"/>
  <c r="M24" i="1" s="1"/>
  <c r="P24" i="1" s="1"/>
  <c r="U24" i="1"/>
  <c r="V24" i="1" s="1"/>
  <c r="W24" i="1" s="1"/>
  <c r="I25" i="1"/>
  <c r="U25" i="1"/>
  <c r="V25" i="1" s="1"/>
  <c r="W25" i="1" s="1"/>
  <c r="I26" i="1"/>
  <c r="M26" i="1" s="1"/>
  <c r="P26" i="1" s="1"/>
  <c r="U26" i="1"/>
  <c r="V26" i="1" s="1"/>
  <c r="W26" i="1" s="1"/>
  <c r="I27" i="1"/>
  <c r="U27" i="1"/>
  <c r="V27" i="1" s="1"/>
  <c r="W27" i="1" s="1"/>
  <c r="I28" i="1"/>
  <c r="M28" i="1" s="1"/>
  <c r="P28" i="1" s="1"/>
  <c r="U28" i="1"/>
  <c r="V28" i="1" s="1"/>
  <c r="W28" i="1" s="1"/>
  <c r="I29" i="1"/>
  <c r="Q29" i="1" s="1"/>
  <c r="R29" i="1" s="1"/>
  <c r="Z29" i="1" s="1"/>
  <c r="U29" i="1"/>
  <c r="V29" i="1" s="1"/>
  <c r="W29" i="1" s="1"/>
  <c r="I30" i="1"/>
  <c r="M30" i="1" s="1"/>
  <c r="P30" i="1" s="1"/>
  <c r="U30" i="1"/>
  <c r="V30" i="1" s="1"/>
  <c r="W30" i="1" s="1"/>
  <c r="I31" i="1"/>
  <c r="U31" i="1"/>
  <c r="V31" i="1" s="1"/>
  <c r="W31" i="1"/>
  <c r="I32" i="1"/>
  <c r="M32" i="1" s="1"/>
  <c r="P32" i="1" s="1"/>
  <c r="Q32" i="1"/>
  <c r="R32" i="1" s="1"/>
  <c r="Z32" i="1" s="1"/>
  <c r="U32" i="1"/>
  <c r="V32" i="1" s="1"/>
  <c r="W32" i="1" s="1"/>
  <c r="I33" i="1"/>
  <c r="M33" i="1" s="1"/>
  <c r="P33" i="1" s="1"/>
  <c r="U33" i="1"/>
  <c r="V33" i="1"/>
  <c r="W33" i="1" s="1"/>
  <c r="I34" i="1"/>
  <c r="Q34" i="1" s="1"/>
  <c r="R34" i="1" s="1"/>
  <c r="Z34" i="1" s="1"/>
  <c r="U34" i="1"/>
  <c r="V34" i="1" s="1"/>
  <c r="W34" i="1" s="1"/>
  <c r="I35" i="1"/>
  <c r="U35" i="1"/>
  <c r="V35" i="1" s="1"/>
  <c r="W35" i="1" s="1"/>
  <c r="I36" i="1"/>
  <c r="M36" i="1" s="1"/>
  <c r="P36" i="1"/>
  <c r="U36" i="1"/>
  <c r="V36" i="1" s="1"/>
  <c r="W36" i="1" s="1"/>
  <c r="I37" i="1"/>
  <c r="Q37" i="1" s="1"/>
  <c r="R37" i="1" s="1"/>
  <c r="Z37" i="1" s="1"/>
  <c r="U37" i="1"/>
  <c r="V37" i="1"/>
  <c r="W37" i="1" s="1"/>
  <c r="I38" i="1"/>
  <c r="M38" i="1" s="1"/>
  <c r="P38" i="1" s="1"/>
  <c r="U38" i="1"/>
  <c r="V38" i="1" s="1"/>
  <c r="W38" i="1" s="1"/>
  <c r="I39" i="1"/>
  <c r="U39" i="1"/>
  <c r="V39" i="1" s="1"/>
  <c r="W39" i="1" s="1"/>
  <c r="I40" i="1"/>
  <c r="M40" i="1" s="1"/>
  <c r="P40" i="1" s="1"/>
  <c r="U40" i="1"/>
  <c r="V40" i="1" s="1"/>
  <c r="W40" i="1" s="1"/>
  <c r="I41" i="1"/>
  <c r="M41" i="1" s="1"/>
  <c r="P41" i="1" s="1"/>
  <c r="U41" i="1"/>
  <c r="V41" i="1"/>
  <c r="W41" i="1" s="1"/>
  <c r="I42" i="1"/>
  <c r="M42" i="1" s="1"/>
  <c r="P42" i="1" s="1"/>
  <c r="U42" i="1"/>
  <c r="V42" i="1" s="1"/>
  <c r="W42" i="1" s="1"/>
  <c r="I43" i="1"/>
  <c r="U43" i="1"/>
  <c r="V43" i="1" s="1"/>
  <c r="W43" i="1" s="1"/>
  <c r="I44" i="1"/>
  <c r="M44" i="1" s="1"/>
  <c r="P44" i="1" s="1"/>
  <c r="Q44" i="1"/>
  <c r="R44" i="1" s="1"/>
  <c r="Z44" i="1" s="1"/>
  <c r="U44" i="1"/>
  <c r="V44" i="1" s="1"/>
  <c r="W44" i="1" s="1"/>
  <c r="I45" i="1"/>
  <c r="Q45" i="1" s="1"/>
  <c r="R45" i="1" s="1"/>
  <c r="Z45" i="1" s="1"/>
  <c r="U45" i="1"/>
  <c r="V45" i="1" s="1"/>
  <c r="W45" i="1" s="1"/>
  <c r="I46" i="1"/>
  <c r="Q46" i="1" s="1"/>
  <c r="R46" i="1" s="1"/>
  <c r="Z46" i="1" s="1"/>
  <c r="U46" i="1"/>
  <c r="V46" i="1" s="1"/>
  <c r="W46" i="1" s="1"/>
  <c r="I47" i="1"/>
  <c r="U47" i="1"/>
  <c r="V47" i="1" s="1"/>
  <c r="W47" i="1" s="1"/>
  <c r="I48" i="1"/>
  <c r="U48" i="1"/>
  <c r="V48" i="1" s="1"/>
  <c r="W48" i="1" s="1"/>
  <c r="I49" i="1"/>
  <c r="M49" i="1" s="1"/>
  <c r="P49" i="1" s="1"/>
  <c r="U49" i="1"/>
  <c r="V49" i="1"/>
  <c r="W49" i="1" s="1"/>
  <c r="I50" i="1"/>
  <c r="M50" i="1" s="1"/>
  <c r="P50" i="1" s="1"/>
  <c r="U50" i="1"/>
  <c r="V50" i="1" s="1"/>
  <c r="W50" i="1" s="1"/>
  <c r="I51" i="1"/>
  <c r="U51" i="1"/>
  <c r="V51" i="1" s="1"/>
  <c r="W51" i="1" s="1"/>
  <c r="I52" i="1"/>
  <c r="M52" i="1" s="1"/>
  <c r="P52" i="1" s="1"/>
  <c r="U52" i="1"/>
  <c r="V52" i="1" s="1"/>
  <c r="W52" i="1" s="1"/>
  <c r="I53" i="1"/>
  <c r="M53" i="1" s="1"/>
  <c r="P53" i="1" s="1"/>
  <c r="U53" i="1"/>
  <c r="V53" i="1" s="1"/>
  <c r="W53" i="1" s="1"/>
  <c r="I54" i="1"/>
  <c r="M54" i="1" s="1"/>
  <c r="P54" i="1" s="1"/>
  <c r="Q54" i="1"/>
  <c r="R54" i="1" s="1"/>
  <c r="Z54" i="1" s="1"/>
  <c r="U54" i="1"/>
  <c r="V54" i="1" s="1"/>
  <c r="W54" i="1" s="1"/>
  <c r="I55" i="1"/>
  <c r="U55" i="1"/>
  <c r="V55" i="1" s="1"/>
  <c r="W55" i="1"/>
  <c r="I56" i="1"/>
  <c r="M56" i="1" s="1"/>
  <c r="P56" i="1" s="1"/>
  <c r="U56" i="1"/>
  <c r="V56" i="1" s="1"/>
  <c r="W56" i="1" s="1"/>
  <c r="I57" i="1"/>
  <c r="U57" i="1"/>
  <c r="V57" i="1"/>
  <c r="W57" i="1" s="1"/>
  <c r="I58" i="1"/>
  <c r="M58" i="1"/>
  <c r="P58" i="1" s="1"/>
  <c r="Q58" i="1"/>
  <c r="R58" i="1" s="1"/>
  <c r="Z58" i="1" s="1"/>
  <c r="U58" i="1"/>
  <c r="V58" i="1" s="1"/>
  <c r="W58" i="1" s="1"/>
  <c r="I59" i="1"/>
  <c r="Q59" i="1" s="1"/>
  <c r="R59" i="1" s="1"/>
  <c r="Z59" i="1" s="1"/>
  <c r="U59" i="1"/>
  <c r="V59" i="1" s="1"/>
  <c r="W59" i="1"/>
  <c r="I60" i="1"/>
  <c r="M60" i="1" s="1"/>
  <c r="P60" i="1"/>
  <c r="U60" i="1"/>
  <c r="V60" i="1" s="1"/>
  <c r="W60" i="1" s="1"/>
  <c r="I61" i="1"/>
  <c r="U61" i="1"/>
  <c r="V61" i="1"/>
  <c r="W61" i="1" s="1"/>
  <c r="I62" i="1"/>
  <c r="Q62" i="1" s="1"/>
  <c r="R62" i="1" s="1"/>
  <c r="Z62" i="1" s="1"/>
  <c r="M62" i="1"/>
  <c r="P62" i="1" s="1"/>
  <c r="U62" i="1"/>
  <c r="V62" i="1" s="1"/>
  <c r="W62" i="1" s="1"/>
  <c r="I63" i="1"/>
  <c r="Q63" i="1" s="1"/>
  <c r="R63" i="1" s="1"/>
  <c r="Z63" i="1" s="1"/>
  <c r="U63" i="1"/>
  <c r="V63" i="1" s="1"/>
  <c r="W63" i="1" s="1"/>
  <c r="I64" i="1"/>
  <c r="M64" i="1" s="1"/>
  <c r="P64" i="1" s="1"/>
  <c r="U64" i="1"/>
  <c r="V64" i="1" s="1"/>
  <c r="W64" i="1" s="1"/>
  <c r="I65" i="1"/>
  <c r="U65" i="1"/>
  <c r="V65" i="1" s="1"/>
  <c r="W65" i="1" s="1"/>
  <c r="I66" i="1"/>
  <c r="M66" i="1" s="1"/>
  <c r="P66" i="1" s="1"/>
  <c r="U66" i="1"/>
  <c r="V66" i="1" s="1"/>
  <c r="W66" i="1" s="1"/>
  <c r="I67" i="1"/>
  <c r="Q67" i="1" s="1"/>
  <c r="R67" i="1" s="1"/>
  <c r="Z67" i="1" s="1"/>
  <c r="U67" i="1"/>
  <c r="V67" i="1" s="1"/>
  <c r="W67" i="1"/>
  <c r="I68" i="1"/>
  <c r="M68" i="1" s="1"/>
  <c r="P68" i="1" s="1"/>
  <c r="U68" i="1"/>
  <c r="V68" i="1" s="1"/>
  <c r="W68" i="1" s="1"/>
  <c r="I69" i="1"/>
  <c r="U69" i="1"/>
  <c r="V69" i="1" s="1"/>
  <c r="W69" i="1" s="1"/>
  <c r="I70" i="1"/>
  <c r="M70" i="1" s="1"/>
  <c r="P70" i="1" s="1"/>
  <c r="U70" i="1"/>
  <c r="V70" i="1" s="1"/>
  <c r="W70" i="1" s="1"/>
  <c r="I71" i="1"/>
  <c r="Q71" i="1" s="1"/>
  <c r="R71" i="1" s="1"/>
  <c r="Z71" i="1" s="1"/>
  <c r="U71" i="1"/>
  <c r="V71" i="1" s="1"/>
  <c r="W71" i="1" s="1"/>
  <c r="I72" i="1"/>
  <c r="M72" i="1" s="1"/>
  <c r="P72" i="1" s="1"/>
  <c r="U72" i="1"/>
  <c r="V72" i="1" s="1"/>
  <c r="W72" i="1" s="1"/>
  <c r="I73" i="1"/>
  <c r="U73" i="1"/>
  <c r="V73" i="1" s="1"/>
  <c r="W73" i="1" s="1"/>
  <c r="I74" i="1"/>
  <c r="M74" i="1" s="1"/>
  <c r="P74" i="1" s="1"/>
  <c r="Q74" i="1"/>
  <c r="R74" i="1" s="1"/>
  <c r="Z74" i="1" s="1"/>
  <c r="U74" i="1"/>
  <c r="V74" i="1" s="1"/>
  <c r="W74" i="1" s="1"/>
  <c r="I75" i="1"/>
  <c r="Q75" i="1" s="1"/>
  <c r="R75" i="1" s="1"/>
  <c r="Z75" i="1" s="1"/>
  <c r="U75" i="1"/>
  <c r="V75" i="1" s="1"/>
  <c r="W75" i="1"/>
  <c r="I76" i="1"/>
  <c r="M76" i="1" s="1"/>
  <c r="P76" i="1" s="1"/>
  <c r="U76" i="1"/>
  <c r="V76" i="1" s="1"/>
  <c r="W76" i="1" s="1"/>
  <c r="I77" i="1"/>
  <c r="U77" i="1"/>
  <c r="V77" i="1" s="1"/>
  <c r="W77" i="1" s="1"/>
  <c r="I78" i="1"/>
  <c r="M78" i="1" s="1"/>
  <c r="P78" i="1" s="1"/>
  <c r="U78" i="1"/>
  <c r="V78" i="1" s="1"/>
  <c r="W78" i="1" s="1"/>
  <c r="I79" i="1"/>
  <c r="Q79" i="1" s="1"/>
  <c r="R79" i="1" s="1"/>
  <c r="Z79" i="1" s="1"/>
  <c r="U79" i="1"/>
  <c r="V79" i="1" s="1"/>
  <c r="W79" i="1" s="1"/>
  <c r="I80" i="1"/>
  <c r="M80" i="1" s="1"/>
  <c r="P80" i="1" s="1"/>
  <c r="U80" i="1"/>
  <c r="V80" i="1" s="1"/>
  <c r="W80" i="1" s="1"/>
  <c r="I81" i="1"/>
  <c r="U81" i="1"/>
  <c r="V81" i="1"/>
  <c r="W81" i="1" s="1"/>
  <c r="I82" i="1"/>
  <c r="M82" i="1" s="1"/>
  <c r="P82" i="1" s="1"/>
  <c r="Q82" i="1"/>
  <c r="R82" i="1" s="1"/>
  <c r="Z82" i="1" s="1"/>
  <c r="U82" i="1"/>
  <c r="V82" i="1" s="1"/>
  <c r="W82" i="1" s="1"/>
  <c r="I83" i="1"/>
  <c r="Q83" i="1" s="1"/>
  <c r="R83" i="1" s="1"/>
  <c r="Z83" i="1" s="1"/>
  <c r="U83" i="1"/>
  <c r="V83" i="1" s="1"/>
  <c r="W83" i="1" s="1"/>
  <c r="I84" i="1"/>
  <c r="M84" i="1" s="1"/>
  <c r="P84" i="1" s="1"/>
  <c r="U84" i="1"/>
  <c r="V84" i="1"/>
  <c r="W84" i="1" s="1"/>
  <c r="I85" i="1"/>
  <c r="M85" i="1" s="1"/>
  <c r="P85" i="1" s="1"/>
  <c r="U85" i="1"/>
  <c r="V85" i="1" s="1"/>
  <c r="W85" i="1" s="1"/>
  <c r="I86" i="1"/>
  <c r="M86" i="1" s="1"/>
  <c r="P86" i="1" s="1"/>
  <c r="U86" i="1"/>
  <c r="V86" i="1" s="1"/>
  <c r="W86" i="1" s="1"/>
  <c r="I87" i="1"/>
  <c r="U87" i="1"/>
  <c r="V87" i="1" s="1"/>
  <c r="W87" i="1" s="1"/>
  <c r="I88" i="1"/>
  <c r="M88" i="1" s="1"/>
  <c r="P88" i="1" s="1"/>
  <c r="U88" i="1"/>
  <c r="V88" i="1" s="1"/>
  <c r="W88" i="1" s="1"/>
  <c r="I89" i="1"/>
  <c r="U89" i="1"/>
  <c r="V89" i="1" s="1"/>
  <c r="W89" i="1" s="1"/>
  <c r="I90" i="1"/>
  <c r="M90" i="1" s="1"/>
  <c r="P90" i="1" s="1"/>
  <c r="U90" i="1"/>
  <c r="V90" i="1"/>
  <c r="W90" i="1" s="1"/>
  <c r="I91" i="1"/>
  <c r="M91" i="1" s="1"/>
  <c r="P91" i="1" s="1"/>
  <c r="Q91" i="1"/>
  <c r="R91" i="1" s="1"/>
  <c r="Z91" i="1" s="1"/>
  <c r="U91" i="1"/>
  <c r="V91" i="1" s="1"/>
  <c r="W91" i="1" s="1"/>
  <c r="I92" i="1"/>
  <c r="U92" i="1"/>
  <c r="V92" i="1" s="1"/>
  <c r="W92" i="1" s="1"/>
  <c r="I93" i="1"/>
  <c r="U93" i="1"/>
  <c r="V93" i="1" s="1"/>
  <c r="W93" i="1" s="1"/>
  <c r="I94" i="1"/>
  <c r="M94" i="1" s="1"/>
  <c r="P94" i="1" s="1"/>
  <c r="U94" i="1"/>
  <c r="V94" i="1"/>
  <c r="W94" i="1" s="1"/>
  <c r="I95" i="1"/>
  <c r="M95" i="1"/>
  <c r="P95" i="1" s="1"/>
  <c r="Q95" i="1"/>
  <c r="R95" i="1" s="1"/>
  <c r="Z95" i="1" s="1"/>
  <c r="U95" i="1"/>
  <c r="V95" i="1" s="1"/>
  <c r="W95" i="1" s="1"/>
  <c r="I96" i="1"/>
  <c r="M96" i="1" s="1"/>
  <c r="P96" i="1"/>
  <c r="U96" i="1"/>
  <c r="V96" i="1" s="1"/>
  <c r="W96" i="1" s="1"/>
  <c r="I97" i="1"/>
  <c r="Q97" i="1" s="1"/>
  <c r="R97" i="1" s="1"/>
  <c r="Z97" i="1" s="1"/>
  <c r="U97" i="1"/>
  <c r="V97" i="1" s="1"/>
  <c r="W97" i="1" s="1"/>
  <c r="I98" i="1"/>
  <c r="M98" i="1" s="1"/>
  <c r="P98" i="1" s="1"/>
  <c r="U98" i="1"/>
  <c r="V98" i="1" s="1"/>
  <c r="W98" i="1" s="1"/>
  <c r="I99" i="1"/>
  <c r="M99" i="1" s="1"/>
  <c r="P99" i="1" s="1"/>
  <c r="U99" i="1"/>
  <c r="V99" i="1" s="1"/>
  <c r="W99" i="1" s="1"/>
  <c r="I100" i="1"/>
  <c r="M100" i="1" s="1"/>
  <c r="P100" i="1" s="1"/>
  <c r="Q100" i="1"/>
  <c r="R100" i="1" s="1"/>
  <c r="Z100" i="1" s="1"/>
  <c r="U100" i="1"/>
  <c r="V100" i="1" s="1"/>
  <c r="W100" i="1" s="1"/>
  <c r="I101" i="1"/>
  <c r="Q101" i="1" s="1"/>
  <c r="R101" i="1" s="1"/>
  <c r="Z101" i="1" s="1"/>
  <c r="U101" i="1"/>
  <c r="V101" i="1"/>
  <c r="W101" i="1" s="1"/>
  <c r="I102" i="1"/>
  <c r="M102" i="1" s="1"/>
  <c r="P102" i="1" s="1"/>
  <c r="U102" i="1"/>
  <c r="V102" i="1" s="1"/>
  <c r="W102" i="1" s="1"/>
  <c r="I103" i="1"/>
  <c r="M103" i="1" s="1"/>
  <c r="P103" i="1" s="1"/>
  <c r="Q103" i="1"/>
  <c r="R103" i="1" s="1"/>
  <c r="Z103" i="1" s="1"/>
  <c r="U103" i="1"/>
  <c r="V103" i="1" s="1"/>
  <c r="W103" i="1" s="1"/>
  <c r="I104" i="1"/>
  <c r="M104" i="1" s="1"/>
  <c r="P104" i="1" s="1"/>
  <c r="U104" i="1"/>
  <c r="V104" i="1" s="1"/>
  <c r="W104" i="1" s="1"/>
  <c r="I105" i="1"/>
  <c r="Q105" i="1" s="1"/>
  <c r="R105" i="1" s="1"/>
  <c r="Z105" i="1" s="1"/>
  <c r="M105" i="1"/>
  <c r="P105" i="1" s="1"/>
  <c r="AD105" i="1" s="1"/>
  <c r="U105" i="1"/>
  <c r="V105" i="1" s="1"/>
  <c r="W105" i="1" s="1"/>
  <c r="I106" i="1"/>
  <c r="M106" i="1" s="1"/>
  <c r="P106" i="1" s="1"/>
  <c r="U106" i="1"/>
  <c r="V106" i="1" s="1"/>
  <c r="W106" i="1" s="1"/>
  <c r="I107" i="1"/>
  <c r="Q107" i="1" s="1"/>
  <c r="R107" i="1" s="1"/>
  <c r="Z107" i="1" s="1"/>
  <c r="U107" i="1"/>
  <c r="V107" i="1" s="1"/>
  <c r="W107" i="1" s="1"/>
  <c r="I108" i="1"/>
  <c r="M108" i="1" s="1"/>
  <c r="P108" i="1" s="1"/>
  <c r="U108" i="1"/>
  <c r="V108" i="1" s="1"/>
  <c r="W108" i="1" s="1"/>
  <c r="I109" i="1"/>
  <c r="Q109" i="1" s="1"/>
  <c r="R109" i="1" s="1"/>
  <c r="Z109" i="1" s="1"/>
  <c r="U109" i="1"/>
  <c r="V109" i="1" s="1"/>
  <c r="W109" i="1" s="1"/>
  <c r="I110" i="1"/>
  <c r="M110" i="1" s="1"/>
  <c r="P110" i="1" s="1"/>
  <c r="U110" i="1"/>
  <c r="V110" i="1" s="1"/>
  <c r="W110" i="1" s="1"/>
  <c r="I111" i="1"/>
  <c r="Q111" i="1" s="1"/>
  <c r="R111" i="1" s="1"/>
  <c r="Z111" i="1" s="1"/>
  <c r="U111" i="1"/>
  <c r="V111" i="1" s="1"/>
  <c r="W111" i="1" s="1"/>
  <c r="I112" i="1"/>
  <c r="M112" i="1" s="1"/>
  <c r="P112" i="1" s="1"/>
  <c r="U112" i="1"/>
  <c r="V112" i="1" s="1"/>
  <c r="W112" i="1" s="1"/>
  <c r="I113" i="1"/>
  <c r="Q113" i="1" s="1"/>
  <c r="R113" i="1" s="1"/>
  <c r="Z113" i="1" s="1"/>
  <c r="U113" i="1"/>
  <c r="V113" i="1" s="1"/>
  <c r="W113" i="1" s="1"/>
  <c r="I114" i="1"/>
  <c r="M114" i="1" s="1"/>
  <c r="P114" i="1" s="1"/>
  <c r="Q114" i="1"/>
  <c r="R114" i="1"/>
  <c r="Z114" i="1" s="1"/>
  <c r="U114" i="1"/>
  <c r="V114" i="1"/>
  <c r="W114" i="1" s="1"/>
  <c r="I115" i="1"/>
  <c r="Q115" i="1" s="1"/>
  <c r="R115" i="1" s="1"/>
  <c r="Z115" i="1" s="1"/>
  <c r="U115" i="1"/>
  <c r="V115" i="1" s="1"/>
  <c r="W115" i="1" s="1"/>
  <c r="I116" i="1"/>
  <c r="M116" i="1" s="1"/>
  <c r="P116" i="1" s="1"/>
  <c r="U116" i="1"/>
  <c r="V116" i="1" s="1"/>
  <c r="W116" i="1" s="1"/>
  <c r="I117" i="1"/>
  <c r="Q117" i="1" s="1"/>
  <c r="R117" i="1" s="1"/>
  <c r="Z117" i="1" s="1"/>
  <c r="U117" i="1"/>
  <c r="V117" i="1" s="1"/>
  <c r="W117" i="1" s="1"/>
  <c r="I118" i="1"/>
  <c r="M118" i="1" s="1"/>
  <c r="P118" i="1" s="1"/>
  <c r="U118" i="1"/>
  <c r="V118" i="1"/>
  <c r="W118" i="1" s="1"/>
  <c r="I119" i="1"/>
  <c r="Q119" i="1" s="1"/>
  <c r="R119" i="1" s="1"/>
  <c r="Z119" i="1" s="1"/>
  <c r="U119" i="1"/>
  <c r="V119" i="1" s="1"/>
  <c r="W119" i="1" s="1"/>
  <c r="I120" i="1"/>
  <c r="M120" i="1" s="1"/>
  <c r="P120" i="1"/>
  <c r="U120" i="1"/>
  <c r="V120" i="1" s="1"/>
  <c r="W120" i="1" s="1"/>
  <c r="I121" i="1"/>
  <c r="M121" i="1" s="1"/>
  <c r="P121" i="1" s="1"/>
  <c r="U121" i="1"/>
  <c r="V121" i="1"/>
  <c r="W121" i="1" s="1"/>
  <c r="I122" i="1"/>
  <c r="M122" i="1" s="1"/>
  <c r="P122" i="1" s="1"/>
  <c r="U122" i="1"/>
  <c r="V122" i="1"/>
  <c r="W122" i="1" s="1"/>
  <c r="I123" i="1"/>
  <c r="Q123" i="1" s="1"/>
  <c r="R123" i="1" s="1"/>
  <c r="Z123" i="1" s="1"/>
  <c r="U123" i="1"/>
  <c r="V123" i="1" s="1"/>
  <c r="W123" i="1" s="1"/>
  <c r="I124" i="1"/>
  <c r="M124" i="1" s="1"/>
  <c r="P124" i="1" s="1"/>
  <c r="U124" i="1"/>
  <c r="V124" i="1"/>
  <c r="W124" i="1" s="1"/>
  <c r="I125" i="1"/>
  <c r="Q125" i="1" s="1"/>
  <c r="R125" i="1" s="1"/>
  <c r="Z125" i="1" s="1"/>
  <c r="U125" i="1"/>
  <c r="V125" i="1" s="1"/>
  <c r="W125" i="1" s="1"/>
  <c r="I126" i="1"/>
  <c r="M126" i="1" s="1"/>
  <c r="P126" i="1" s="1"/>
  <c r="U126" i="1"/>
  <c r="V126" i="1" s="1"/>
  <c r="W126" i="1" s="1"/>
  <c r="I127" i="1"/>
  <c r="Q127" i="1" s="1"/>
  <c r="R127" i="1" s="1"/>
  <c r="Z127" i="1" s="1"/>
  <c r="U127" i="1"/>
  <c r="V127" i="1" s="1"/>
  <c r="W127" i="1" s="1"/>
  <c r="I128" i="1"/>
  <c r="M128" i="1"/>
  <c r="P128" i="1" s="1"/>
  <c r="Q128" i="1"/>
  <c r="R128" i="1" s="1"/>
  <c r="Z128" i="1" s="1"/>
  <c r="U128" i="1"/>
  <c r="V128" i="1" s="1"/>
  <c r="W128" i="1" s="1"/>
  <c r="I129" i="1"/>
  <c r="Q129" i="1" s="1"/>
  <c r="R129" i="1" s="1"/>
  <c r="Z129" i="1" s="1"/>
  <c r="U129" i="1"/>
  <c r="V129" i="1" s="1"/>
  <c r="W129" i="1" s="1"/>
  <c r="I130" i="1"/>
  <c r="M130" i="1" s="1"/>
  <c r="P130" i="1" s="1"/>
  <c r="Q130" i="1"/>
  <c r="R130" i="1" s="1"/>
  <c r="Z130" i="1" s="1"/>
  <c r="U130" i="1"/>
  <c r="V130" i="1" s="1"/>
  <c r="W130" i="1" s="1"/>
  <c r="I131" i="1"/>
  <c r="Q131" i="1" s="1"/>
  <c r="R131" i="1" s="1"/>
  <c r="Z131" i="1" s="1"/>
  <c r="U131" i="1"/>
  <c r="V131" i="1" s="1"/>
  <c r="W131" i="1" s="1"/>
  <c r="I132" i="1"/>
  <c r="M132" i="1" s="1"/>
  <c r="P132" i="1" s="1"/>
  <c r="U132" i="1"/>
  <c r="V132" i="1" s="1"/>
  <c r="W132" i="1" s="1"/>
  <c r="I133" i="1"/>
  <c r="Q133" i="1" s="1"/>
  <c r="R133" i="1" s="1"/>
  <c r="Z133" i="1" s="1"/>
  <c r="U133" i="1"/>
  <c r="V133" i="1" s="1"/>
  <c r="W133" i="1" s="1"/>
  <c r="I134" i="1"/>
  <c r="M134" i="1" s="1"/>
  <c r="P134" i="1" s="1"/>
  <c r="U134" i="1"/>
  <c r="V134" i="1" s="1"/>
  <c r="W134" i="1" s="1"/>
  <c r="I135" i="1"/>
  <c r="Q135" i="1" s="1"/>
  <c r="R135" i="1" s="1"/>
  <c r="Z135" i="1" s="1"/>
  <c r="U135" i="1"/>
  <c r="V135" i="1" s="1"/>
  <c r="W135" i="1" s="1"/>
  <c r="I136" i="1"/>
  <c r="M136" i="1" s="1"/>
  <c r="P136" i="1" s="1"/>
  <c r="U136" i="1"/>
  <c r="V136" i="1"/>
  <c r="W136" i="1" s="1"/>
  <c r="I137" i="1"/>
  <c r="Q137" i="1" s="1"/>
  <c r="R137" i="1" s="1"/>
  <c r="Z137" i="1" s="1"/>
  <c r="U137" i="1"/>
  <c r="V137" i="1" s="1"/>
  <c r="W137" i="1" s="1"/>
  <c r="I138" i="1"/>
  <c r="M138" i="1" s="1"/>
  <c r="P138" i="1" s="1"/>
  <c r="U138" i="1"/>
  <c r="V138" i="1" s="1"/>
  <c r="W138" i="1" s="1"/>
  <c r="I139" i="1"/>
  <c r="Q139" i="1" s="1"/>
  <c r="R139" i="1" s="1"/>
  <c r="Z139" i="1" s="1"/>
  <c r="U139" i="1"/>
  <c r="V139" i="1" s="1"/>
  <c r="W139" i="1" s="1"/>
  <c r="I140" i="1"/>
  <c r="M140" i="1" s="1"/>
  <c r="P140" i="1" s="1"/>
  <c r="Q140" i="1"/>
  <c r="R140" i="1" s="1"/>
  <c r="Z140" i="1" s="1"/>
  <c r="U140" i="1"/>
  <c r="V140" i="1"/>
  <c r="W140" i="1" s="1"/>
  <c r="I141" i="1"/>
  <c r="Q141" i="1" s="1"/>
  <c r="R141" i="1" s="1"/>
  <c r="Z141" i="1" s="1"/>
  <c r="U141" i="1"/>
  <c r="V141" i="1" s="1"/>
  <c r="W141" i="1" s="1"/>
  <c r="I142" i="1"/>
  <c r="M142" i="1" s="1"/>
  <c r="P142" i="1" s="1"/>
  <c r="Q142" i="1"/>
  <c r="R142" i="1" s="1"/>
  <c r="Z142" i="1" s="1"/>
  <c r="U142" i="1"/>
  <c r="V142" i="1"/>
  <c r="W142" i="1" s="1"/>
  <c r="I143" i="1"/>
  <c r="Q143" i="1" s="1"/>
  <c r="R143" i="1" s="1"/>
  <c r="Z143" i="1" s="1"/>
  <c r="U143" i="1"/>
  <c r="V143" i="1" s="1"/>
  <c r="W143" i="1" s="1"/>
  <c r="I144" i="1"/>
  <c r="M144" i="1" s="1"/>
  <c r="P144" i="1" s="1"/>
  <c r="U144" i="1"/>
  <c r="V144" i="1" s="1"/>
  <c r="W144" i="1" s="1"/>
  <c r="I145" i="1"/>
  <c r="Q145" i="1" s="1"/>
  <c r="R145" i="1" s="1"/>
  <c r="Z145" i="1" s="1"/>
  <c r="M145" i="1"/>
  <c r="P145" i="1" s="1"/>
  <c r="AD145" i="1" s="1"/>
  <c r="U145" i="1"/>
  <c r="V145" i="1" s="1"/>
  <c r="W145" i="1" s="1"/>
  <c r="I146" i="1"/>
  <c r="M146" i="1" s="1"/>
  <c r="P146" i="1" s="1"/>
  <c r="U146" i="1"/>
  <c r="V146" i="1" s="1"/>
  <c r="W146" i="1" s="1"/>
  <c r="I147" i="1"/>
  <c r="Q147" i="1" s="1"/>
  <c r="R147" i="1" s="1"/>
  <c r="Z147" i="1" s="1"/>
  <c r="M147" i="1"/>
  <c r="P147" i="1" s="1"/>
  <c r="AD147" i="1" s="1"/>
  <c r="U147" i="1"/>
  <c r="V147" i="1" s="1"/>
  <c r="W147" i="1" s="1"/>
  <c r="I148" i="1"/>
  <c r="M148" i="1" s="1"/>
  <c r="P148" i="1" s="1"/>
  <c r="Q148" i="1"/>
  <c r="R148" i="1" s="1"/>
  <c r="Z148" i="1" s="1"/>
  <c r="U148" i="1"/>
  <c r="V148" i="1" s="1"/>
  <c r="W148" i="1" s="1"/>
  <c r="I149" i="1"/>
  <c r="Q149" i="1" s="1"/>
  <c r="R149" i="1" s="1"/>
  <c r="Z149" i="1" s="1"/>
  <c r="U149" i="1"/>
  <c r="V149" i="1" s="1"/>
  <c r="W149" i="1" s="1"/>
  <c r="I150" i="1"/>
  <c r="M150" i="1" s="1"/>
  <c r="P150" i="1" s="1"/>
  <c r="U150" i="1"/>
  <c r="V150" i="1" s="1"/>
  <c r="W150" i="1" s="1"/>
  <c r="I151" i="1"/>
  <c r="Q151" i="1" s="1"/>
  <c r="R151" i="1" s="1"/>
  <c r="Z151" i="1" s="1"/>
  <c r="U151" i="1"/>
  <c r="V151" i="1" s="1"/>
  <c r="W151" i="1" s="1"/>
  <c r="I152" i="1"/>
  <c r="M152" i="1" s="1"/>
  <c r="P152" i="1" s="1"/>
  <c r="U152" i="1"/>
  <c r="V152" i="1" s="1"/>
  <c r="W152" i="1" s="1"/>
  <c r="I153" i="1"/>
  <c r="Q153" i="1" s="1"/>
  <c r="R153" i="1" s="1"/>
  <c r="Z153" i="1" s="1"/>
  <c r="U153" i="1"/>
  <c r="V153" i="1" s="1"/>
  <c r="W153" i="1" s="1"/>
  <c r="I154" i="1"/>
  <c r="M154" i="1" s="1"/>
  <c r="P154" i="1" s="1"/>
  <c r="U154" i="1"/>
  <c r="V154" i="1" s="1"/>
  <c r="W154" i="1" s="1"/>
  <c r="I155" i="1"/>
  <c r="Q155" i="1" s="1"/>
  <c r="R155" i="1" s="1"/>
  <c r="Z155" i="1" s="1"/>
  <c r="U155" i="1"/>
  <c r="V155" i="1" s="1"/>
  <c r="W155" i="1" s="1"/>
  <c r="I156" i="1"/>
  <c r="M156" i="1" s="1"/>
  <c r="P156" i="1" s="1"/>
  <c r="U156" i="1"/>
  <c r="V156" i="1" s="1"/>
  <c r="W156" i="1" s="1"/>
  <c r="I157" i="1"/>
  <c r="Q157" i="1" s="1"/>
  <c r="R157" i="1" s="1"/>
  <c r="Z157" i="1" s="1"/>
  <c r="U157" i="1"/>
  <c r="V157" i="1" s="1"/>
  <c r="W157" i="1" s="1"/>
  <c r="I158" i="1"/>
  <c r="M158" i="1" s="1"/>
  <c r="P158" i="1" s="1"/>
  <c r="U158" i="1"/>
  <c r="V158" i="1" s="1"/>
  <c r="W158" i="1" s="1"/>
  <c r="AD3" i="1" l="1"/>
  <c r="M131" i="1"/>
  <c r="P131" i="1" s="1"/>
  <c r="AD131" i="1" s="1"/>
  <c r="Q126" i="1"/>
  <c r="R126" i="1" s="1"/>
  <c r="Z126" i="1" s="1"/>
  <c r="M46" i="1"/>
  <c r="P46" i="1" s="1"/>
  <c r="AD7" i="1"/>
  <c r="AD4" i="1"/>
  <c r="AD62" i="1"/>
  <c r="Q132" i="1"/>
  <c r="R132" i="1" s="1"/>
  <c r="Z132" i="1" s="1"/>
  <c r="Q122" i="1"/>
  <c r="R122" i="1" s="1"/>
  <c r="Z122" i="1" s="1"/>
  <c r="AD122" i="1" s="1"/>
  <c r="M59" i="1"/>
  <c r="P59" i="1" s="1"/>
  <c r="AD59" i="1" s="1"/>
  <c r="Q144" i="1"/>
  <c r="R144" i="1" s="1"/>
  <c r="Z144" i="1" s="1"/>
  <c r="M107" i="1"/>
  <c r="P107" i="1" s="1"/>
  <c r="AD107" i="1" s="1"/>
  <c r="AD95" i="1"/>
  <c r="Q41" i="1"/>
  <c r="R41" i="1" s="1"/>
  <c r="Z41" i="1" s="1"/>
  <c r="AD8" i="1"/>
  <c r="Q146" i="1"/>
  <c r="R146" i="1" s="1"/>
  <c r="Z146" i="1" s="1"/>
  <c r="AD146" i="1" s="1"/>
  <c r="M129" i="1"/>
  <c r="P129" i="1" s="1"/>
  <c r="AD129" i="1" s="1"/>
  <c r="Q22" i="1"/>
  <c r="R22" i="1" s="1"/>
  <c r="Z22" i="1" s="1"/>
  <c r="AD22" i="1" s="1"/>
  <c r="AD91" i="1"/>
  <c r="AD74" i="1"/>
  <c r="AD54" i="1"/>
  <c r="M157" i="1"/>
  <c r="P157" i="1" s="1"/>
  <c r="M155" i="1"/>
  <c r="P155" i="1" s="1"/>
  <c r="M153" i="1"/>
  <c r="P153" i="1" s="1"/>
  <c r="AD153" i="1" s="1"/>
  <c r="M151" i="1"/>
  <c r="P151" i="1" s="1"/>
  <c r="AD151" i="1" s="1"/>
  <c r="M149" i="1"/>
  <c r="P149" i="1" s="1"/>
  <c r="AD149" i="1" s="1"/>
  <c r="M135" i="1"/>
  <c r="P135" i="1" s="1"/>
  <c r="AD135" i="1" s="1"/>
  <c r="M133" i="1"/>
  <c r="P133" i="1" s="1"/>
  <c r="AD133" i="1" s="1"/>
  <c r="M113" i="1"/>
  <c r="P113" i="1" s="1"/>
  <c r="AD113" i="1" s="1"/>
  <c r="M111" i="1"/>
  <c r="P111" i="1" s="1"/>
  <c r="Q102" i="1"/>
  <c r="R102" i="1" s="1"/>
  <c r="Z102" i="1" s="1"/>
  <c r="Q85" i="1"/>
  <c r="R85" i="1" s="1"/>
  <c r="Z85" i="1" s="1"/>
  <c r="AD85" i="1" s="1"/>
  <c r="M63" i="1"/>
  <c r="P63" i="1" s="1"/>
  <c r="AD58" i="1"/>
  <c r="Q53" i="1"/>
  <c r="R53" i="1" s="1"/>
  <c r="Z53" i="1" s="1"/>
  <c r="AD53" i="1" s="1"/>
  <c r="M45" i="1"/>
  <c r="P45" i="1" s="1"/>
  <c r="AD45" i="1" s="1"/>
  <c r="M34" i="1"/>
  <c r="P34" i="1" s="1"/>
  <c r="AD34" i="1" s="1"/>
  <c r="AD19" i="1"/>
  <c r="Q14" i="1"/>
  <c r="R14" i="1" s="1"/>
  <c r="AD6" i="1"/>
  <c r="AD63" i="1"/>
  <c r="Q138" i="1"/>
  <c r="R138" i="1" s="1"/>
  <c r="Z138" i="1" s="1"/>
  <c r="AD138" i="1" s="1"/>
  <c r="Q136" i="1"/>
  <c r="R136" i="1" s="1"/>
  <c r="Z136" i="1" s="1"/>
  <c r="AD136" i="1" s="1"/>
  <c r="Q124" i="1"/>
  <c r="R124" i="1" s="1"/>
  <c r="Z124" i="1" s="1"/>
  <c r="Q118" i="1"/>
  <c r="R118" i="1" s="1"/>
  <c r="Z118" i="1" s="1"/>
  <c r="AD114" i="1"/>
  <c r="Q112" i="1"/>
  <c r="R112" i="1" s="1"/>
  <c r="Z112" i="1" s="1"/>
  <c r="Q99" i="1"/>
  <c r="R99" i="1" s="1"/>
  <c r="Z99" i="1" s="1"/>
  <c r="AD99" i="1" s="1"/>
  <c r="Q98" i="1"/>
  <c r="R98" i="1" s="1"/>
  <c r="Z98" i="1" s="1"/>
  <c r="AD98" i="1" s="1"/>
  <c r="Q88" i="1"/>
  <c r="R88" i="1" s="1"/>
  <c r="Z88" i="1" s="1"/>
  <c r="AD88" i="1" s="1"/>
  <c r="Q86" i="1"/>
  <c r="R86" i="1" s="1"/>
  <c r="Z86" i="1" s="1"/>
  <c r="AD86" i="1" s="1"/>
  <c r="Q50" i="1"/>
  <c r="R50" i="1" s="1"/>
  <c r="Z50" i="1" s="1"/>
  <c r="AD50" i="1" s="1"/>
  <c r="Q42" i="1"/>
  <c r="R42" i="1" s="1"/>
  <c r="Z42" i="1" s="1"/>
  <c r="AD42" i="1" s="1"/>
  <c r="M37" i="1"/>
  <c r="P37" i="1" s="1"/>
  <c r="AD37" i="1" s="1"/>
  <c r="AD9" i="1"/>
  <c r="M143" i="1"/>
  <c r="P143" i="1" s="1"/>
  <c r="AD143" i="1" s="1"/>
  <c r="M141" i="1"/>
  <c r="P141" i="1" s="1"/>
  <c r="AD141" i="1" s="1"/>
  <c r="M127" i="1"/>
  <c r="P127" i="1" s="1"/>
  <c r="AD127" i="1" s="1"/>
  <c r="Q121" i="1"/>
  <c r="R121" i="1" s="1"/>
  <c r="Z121" i="1" s="1"/>
  <c r="AD121" i="1" s="1"/>
  <c r="Q94" i="1"/>
  <c r="R94" i="1" s="1"/>
  <c r="Z94" i="1" s="1"/>
  <c r="Q90" i="1"/>
  <c r="R90" i="1" s="1"/>
  <c r="Z90" i="1" s="1"/>
  <c r="Q66" i="1"/>
  <c r="R66" i="1" s="1"/>
  <c r="Z66" i="1" s="1"/>
  <c r="AD66" i="1" s="1"/>
  <c r="AD46" i="1"/>
  <c r="Q158" i="1"/>
  <c r="R158" i="1" s="1"/>
  <c r="Z158" i="1" s="1"/>
  <c r="Q156" i="1"/>
  <c r="R156" i="1" s="1"/>
  <c r="Z156" i="1" s="1"/>
  <c r="AD156" i="1" s="1"/>
  <c r="Q154" i="1"/>
  <c r="R154" i="1" s="1"/>
  <c r="Z154" i="1" s="1"/>
  <c r="AD154" i="1" s="1"/>
  <c r="Q152" i="1"/>
  <c r="R152" i="1" s="1"/>
  <c r="Z152" i="1" s="1"/>
  <c r="Q150" i="1"/>
  <c r="R150" i="1" s="1"/>
  <c r="Z150" i="1" s="1"/>
  <c r="Q134" i="1"/>
  <c r="R134" i="1" s="1"/>
  <c r="Z134" i="1" s="1"/>
  <c r="M115" i="1"/>
  <c r="P115" i="1" s="1"/>
  <c r="Q104" i="1"/>
  <c r="R104" i="1" s="1"/>
  <c r="Z104" i="1" s="1"/>
  <c r="AD104" i="1" s="1"/>
  <c r="AD94" i="1"/>
  <c r="Q84" i="1"/>
  <c r="R84" i="1" s="1"/>
  <c r="Z84" i="1" s="1"/>
  <c r="AD84" i="1" s="1"/>
  <c r="Q78" i="1"/>
  <c r="R78" i="1" s="1"/>
  <c r="Z78" i="1" s="1"/>
  <c r="AD78" i="1" s="1"/>
  <c r="Q70" i="1"/>
  <c r="R70" i="1" s="1"/>
  <c r="Z70" i="1" s="1"/>
  <c r="AD70" i="1" s="1"/>
  <c r="Q38" i="1"/>
  <c r="R38" i="1" s="1"/>
  <c r="Z38" i="1" s="1"/>
  <c r="AD38" i="1" s="1"/>
  <c r="Q10" i="1"/>
  <c r="R10" i="1" s="1"/>
  <c r="Z10" i="1" s="1"/>
  <c r="AD10" i="1" s="1"/>
  <c r="M139" i="1"/>
  <c r="P139" i="1" s="1"/>
  <c r="AD139" i="1" s="1"/>
  <c r="M137" i="1"/>
  <c r="P137" i="1" s="1"/>
  <c r="AD137" i="1" s="1"/>
  <c r="M125" i="1"/>
  <c r="P125" i="1" s="1"/>
  <c r="AD125" i="1" s="1"/>
  <c r="M119" i="1"/>
  <c r="P119" i="1" s="1"/>
  <c r="AD119" i="1" s="1"/>
  <c r="Q110" i="1"/>
  <c r="R110" i="1" s="1"/>
  <c r="Z110" i="1" s="1"/>
  <c r="AD110" i="1" s="1"/>
  <c r="Q106" i="1"/>
  <c r="R106" i="1" s="1"/>
  <c r="Z106" i="1" s="1"/>
  <c r="AD106" i="1" s="1"/>
  <c r="Q15" i="1"/>
  <c r="R15" i="1" s="1"/>
  <c r="Z15" i="1" s="1"/>
  <c r="AD15" i="1" s="1"/>
  <c r="Q16" i="1"/>
  <c r="R16" i="1" s="1"/>
  <c r="Z16" i="1" s="1"/>
  <c r="AD16" i="1" s="1"/>
  <c r="Z14" i="1"/>
  <c r="AD14" i="1" s="1"/>
  <c r="Q30" i="1"/>
  <c r="R30" i="1" s="1"/>
  <c r="Z30" i="1" s="1"/>
  <c r="AD30" i="1" s="1"/>
  <c r="AE30" i="1" s="1"/>
  <c r="M29" i="1"/>
  <c r="P29" i="1" s="1"/>
  <c r="AD29" i="1" s="1"/>
  <c r="AE29" i="1" s="1"/>
  <c r="Q26" i="1"/>
  <c r="R26" i="1" s="1"/>
  <c r="Z26" i="1" s="1"/>
  <c r="AD26" i="1" s="1"/>
  <c r="AE26" i="1" s="1"/>
  <c r="AD140" i="1"/>
  <c r="AD124" i="1"/>
  <c r="AD150" i="1"/>
  <c r="AD134" i="1"/>
  <c r="AD132" i="1"/>
  <c r="AD126" i="1"/>
  <c r="AD148" i="1"/>
  <c r="AD142" i="1"/>
  <c r="AD158" i="1"/>
  <c r="AD152" i="1"/>
  <c r="AD157" i="1"/>
  <c r="AD155" i="1"/>
  <c r="AD144" i="1"/>
  <c r="AD130" i="1"/>
  <c r="AD128" i="1"/>
  <c r="M48" i="1"/>
  <c r="P48" i="1" s="1"/>
  <c r="Q48" i="1"/>
  <c r="R48" i="1" s="1"/>
  <c r="Z48" i="1" s="1"/>
  <c r="M31" i="1"/>
  <c r="P31" i="1" s="1"/>
  <c r="Q31" i="1"/>
  <c r="R31" i="1" s="1"/>
  <c r="Z31" i="1" s="1"/>
  <c r="AD118" i="1"/>
  <c r="AD112" i="1"/>
  <c r="AD41" i="1"/>
  <c r="AD82" i="1"/>
  <c r="M39" i="1"/>
  <c r="P39" i="1" s="1"/>
  <c r="Q39" i="1"/>
  <c r="R39" i="1" s="1"/>
  <c r="Z39" i="1" s="1"/>
  <c r="M123" i="1"/>
  <c r="P123" i="1" s="1"/>
  <c r="AD123" i="1" s="1"/>
  <c r="Q120" i="1"/>
  <c r="R120" i="1" s="1"/>
  <c r="Z120" i="1" s="1"/>
  <c r="Q116" i="1"/>
  <c r="R116" i="1" s="1"/>
  <c r="Z116" i="1" s="1"/>
  <c r="M109" i="1"/>
  <c r="P109" i="1" s="1"/>
  <c r="AD109" i="1" s="1"/>
  <c r="AD103" i="1"/>
  <c r="AD102" i="1"/>
  <c r="Q96" i="1"/>
  <c r="R96" i="1" s="1"/>
  <c r="Z96" i="1" s="1"/>
  <c r="AD96" i="1" s="1"/>
  <c r="AD90" i="1"/>
  <c r="M73" i="1"/>
  <c r="P73" i="1" s="1"/>
  <c r="Q73" i="1"/>
  <c r="R73" i="1" s="1"/>
  <c r="Z73" i="1" s="1"/>
  <c r="M61" i="1"/>
  <c r="P61" i="1" s="1"/>
  <c r="Q61" i="1"/>
  <c r="R61" i="1" s="1"/>
  <c r="Z61" i="1" s="1"/>
  <c r="AD20" i="1"/>
  <c r="AD116" i="1"/>
  <c r="M93" i="1"/>
  <c r="P93" i="1" s="1"/>
  <c r="Q93" i="1"/>
  <c r="R93" i="1" s="1"/>
  <c r="Z93" i="1" s="1"/>
  <c r="AD44" i="1"/>
  <c r="AD120" i="1"/>
  <c r="AD100" i="1"/>
  <c r="M69" i="1"/>
  <c r="P69" i="1" s="1"/>
  <c r="Q69" i="1"/>
  <c r="R69" i="1" s="1"/>
  <c r="Z69" i="1" s="1"/>
  <c r="AD5" i="1"/>
  <c r="AD111" i="1"/>
  <c r="M81" i="1"/>
  <c r="P81" i="1" s="1"/>
  <c r="Q81" i="1"/>
  <c r="R81" i="1" s="1"/>
  <c r="Z81" i="1" s="1"/>
  <c r="Q49" i="1"/>
  <c r="R49" i="1" s="1"/>
  <c r="Z49" i="1" s="1"/>
  <c r="Q40" i="1"/>
  <c r="R40" i="1" s="1"/>
  <c r="Z40" i="1" s="1"/>
  <c r="AD40" i="1" s="1"/>
  <c r="M117" i="1"/>
  <c r="P117" i="1" s="1"/>
  <c r="AD117" i="1" s="1"/>
  <c r="Q108" i="1"/>
  <c r="R108" i="1" s="1"/>
  <c r="Z108" i="1" s="1"/>
  <c r="AD108" i="1" s="1"/>
  <c r="M97" i="1"/>
  <c r="P97" i="1" s="1"/>
  <c r="AD97" i="1" s="1"/>
  <c r="M89" i="1"/>
  <c r="P89" i="1" s="1"/>
  <c r="Q89" i="1"/>
  <c r="R89" i="1" s="1"/>
  <c r="Z89" i="1" s="1"/>
  <c r="M65" i="1"/>
  <c r="P65" i="1" s="1"/>
  <c r="Q65" i="1"/>
  <c r="R65" i="1" s="1"/>
  <c r="Z65" i="1" s="1"/>
  <c r="AD49" i="1"/>
  <c r="AD115" i="1"/>
  <c r="M101" i="1"/>
  <c r="P101" i="1" s="1"/>
  <c r="AD101" i="1" s="1"/>
  <c r="M92" i="1"/>
  <c r="P92" i="1" s="1"/>
  <c r="Q92" i="1"/>
  <c r="R92" i="1" s="1"/>
  <c r="Z92" i="1" s="1"/>
  <c r="Q87" i="1"/>
  <c r="R87" i="1" s="1"/>
  <c r="Z87" i="1" s="1"/>
  <c r="M87" i="1"/>
  <c r="P87" i="1" s="1"/>
  <c r="M77" i="1"/>
  <c r="P77" i="1" s="1"/>
  <c r="Q77" i="1"/>
  <c r="R77" i="1" s="1"/>
  <c r="Z77" i="1" s="1"/>
  <c r="M57" i="1"/>
  <c r="P57" i="1" s="1"/>
  <c r="Q57" i="1"/>
  <c r="R57" i="1" s="1"/>
  <c r="Z57" i="1" s="1"/>
  <c r="M25" i="1"/>
  <c r="P25" i="1" s="1"/>
  <c r="Q25" i="1"/>
  <c r="R25" i="1" s="1"/>
  <c r="Z25" i="1" s="1"/>
  <c r="M43" i="1"/>
  <c r="P43" i="1" s="1"/>
  <c r="Q43" i="1"/>
  <c r="R43" i="1" s="1"/>
  <c r="Z43" i="1" s="1"/>
  <c r="AD32" i="1"/>
  <c r="Q56" i="1"/>
  <c r="R56" i="1" s="1"/>
  <c r="Z56" i="1" s="1"/>
  <c r="AD56" i="1" s="1"/>
  <c r="M55" i="1"/>
  <c r="P55" i="1" s="1"/>
  <c r="Q55" i="1"/>
  <c r="R55" i="1" s="1"/>
  <c r="Z55" i="1" s="1"/>
  <c r="Q33" i="1"/>
  <c r="R33" i="1" s="1"/>
  <c r="Z33" i="1" s="1"/>
  <c r="AD33" i="1" s="1"/>
  <c r="Q24" i="1"/>
  <c r="R24" i="1" s="1"/>
  <c r="Z24" i="1" s="1"/>
  <c r="AD24" i="1" s="1"/>
  <c r="AE24" i="1" s="1"/>
  <c r="M23" i="1"/>
  <c r="P23" i="1" s="1"/>
  <c r="Q23" i="1"/>
  <c r="R23" i="1" s="1"/>
  <c r="Z23" i="1" s="1"/>
  <c r="M83" i="1"/>
  <c r="P83" i="1" s="1"/>
  <c r="AD83" i="1" s="1"/>
  <c r="Q80" i="1"/>
  <c r="R80" i="1" s="1"/>
  <c r="Z80" i="1" s="1"/>
  <c r="AD80" i="1" s="1"/>
  <c r="Q76" i="1"/>
  <c r="R76" i="1" s="1"/>
  <c r="Z76" i="1" s="1"/>
  <c r="AD76" i="1" s="1"/>
  <c r="Q72" i="1"/>
  <c r="R72" i="1" s="1"/>
  <c r="Z72" i="1" s="1"/>
  <c r="AD72" i="1" s="1"/>
  <c r="Q68" i="1"/>
  <c r="R68" i="1" s="1"/>
  <c r="Z68" i="1" s="1"/>
  <c r="AD68" i="1" s="1"/>
  <c r="Q64" i="1"/>
  <c r="R64" i="1" s="1"/>
  <c r="Z64" i="1" s="1"/>
  <c r="AD64" i="1" s="1"/>
  <c r="Q60" i="1"/>
  <c r="R60" i="1" s="1"/>
  <c r="Z60" i="1" s="1"/>
  <c r="AD60" i="1" s="1"/>
  <c r="Q36" i="1"/>
  <c r="R36" i="1" s="1"/>
  <c r="Z36" i="1" s="1"/>
  <c r="AD36" i="1" s="1"/>
  <c r="M35" i="1"/>
  <c r="P35" i="1" s="1"/>
  <c r="Q35" i="1"/>
  <c r="R35" i="1" s="1"/>
  <c r="Z35" i="1" s="1"/>
  <c r="Q12" i="1"/>
  <c r="R12" i="1" s="1"/>
  <c r="Z12" i="1" s="1"/>
  <c r="AD12" i="1" s="1"/>
  <c r="M79" i="1"/>
  <c r="P79" i="1" s="1"/>
  <c r="AD79" i="1" s="1"/>
  <c r="M75" i="1"/>
  <c r="P75" i="1" s="1"/>
  <c r="AD75" i="1" s="1"/>
  <c r="M71" i="1"/>
  <c r="P71" i="1" s="1"/>
  <c r="AD71" i="1" s="1"/>
  <c r="M67" i="1"/>
  <c r="P67" i="1" s="1"/>
  <c r="AD67" i="1" s="1"/>
  <c r="M47" i="1"/>
  <c r="P47" i="1" s="1"/>
  <c r="Q47" i="1"/>
  <c r="R47" i="1" s="1"/>
  <c r="Z47" i="1" s="1"/>
  <c r="Q18" i="1"/>
  <c r="R18" i="1" s="1"/>
  <c r="Z18" i="1" s="1"/>
  <c r="AD18" i="1" s="1"/>
  <c r="M17" i="1"/>
  <c r="P17" i="1" s="1"/>
  <c r="Q17" i="1"/>
  <c r="R17" i="1" s="1"/>
  <c r="Z17" i="1" s="1"/>
  <c r="Q13" i="1"/>
  <c r="R13" i="1" s="1"/>
  <c r="Z13" i="1" s="1"/>
  <c r="AD13" i="1" s="1"/>
  <c r="Q28" i="1"/>
  <c r="R28" i="1" s="1"/>
  <c r="Z28" i="1" s="1"/>
  <c r="AD28" i="1" s="1"/>
  <c r="M27" i="1"/>
  <c r="P27" i="1" s="1"/>
  <c r="Q27" i="1"/>
  <c r="R27" i="1" s="1"/>
  <c r="Z27" i="1" s="1"/>
  <c r="Q11" i="1"/>
  <c r="R11" i="1" s="1"/>
  <c r="Z11" i="1" s="1"/>
  <c r="AD11" i="1" s="1"/>
  <c r="Q52" i="1"/>
  <c r="R52" i="1" s="1"/>
  <c r="Z52" i="1" s="1"/>
  <c r="AD52" i="1" s="1"/>
  <c r="M51" i="1"/>
  <c r="P51" i="1" s="1"/>
  <c r="Q51" i="1"/>
  <c r="R51" i="1" s="1"/>
  <c r="Z51" i="1" s="1"/>
  <c r="AD81" i="1" l="1"/>
  <c r="AD92" i="1"/>
  <c r="AD77" i="1"/>
  <c r="AD87" i="1"/>
  <c r="AD55" i="1"/>
  <c r="AD57" i="1"/>
  <c r="AD93" i="1"/>
  <c r="AD43" i="1"/>
  <c r="AD39" i="1"/>
  <c r="AD17" i="1"/>
  <c r="AD25" i="1"/>
  <c r="AE25" i="1" s="1"/>
  <c r="AD65" i="1"/>
  <c r="AD61" i="1"/>
  <c r="AD51" i="1"/>
  <c r="AD23" i="1"/>
  <c r="AD69" i="1"/>
  <c r="AD31" i="1"/>
  <c r="AD73" i="1"/>
  <c r="AD27" i="1"/>
  <c r="AE27" i="1" s="1"/>
  <c r="AD47" i="1"/>
  <c r="AD35" i="1"/>
  <c r="AD89" i="1"/>
  <c r="AD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X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25" authorId="0" shapeId="0" xr:uid="{00000000-0006-0000-0000-000002000000}">
      <text>
        <r>
          <rPr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2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3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X2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25" authorId="0" shapeId="0" xr:uid="{00000000-0006-0000-0100-000002000000}">
      <text>
        <r>
          <rPr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2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2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2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2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</text>
    </comment>
    <comment ref="X3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DIAS HABILES TRASPASADOS DE EMPRESA INVERSIONES SAN MARTINO.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<sst xmlns="http://schemas.openxmlformats.org/spreadsheetml/2006/main" count="257" uniqueCount="100">
  <si>
    <t>BONOS</t>
  </si>
  <si>
    <t>NOMBRE</t>
  </si>
  <si>
    <t>SC</t>
  </si>
  <si>
    <t>FEBRERO</t>
  </si>
  <si>
    <t>MARZO</t>
  </si>
  <si>
    <t>ABRIL</t>
  </si>
  <si>
    <t>MAYO</t>
  </si>
  <si>
    <t>JUNIO</t>
  </si>
  <si>
    <t>JULIO</t>
  </si>
  <si>
    <t>%</t>
  </si>
  <si>
    <t>S.B</t>
  </si>
  <si>
    <t>GRATIF</t>
  </si>
  <si>
    <t>ASIGN'S</t>
  </si>
  <si>
    <t>TOTAL</t>
  </si>
  <si>
    <t>AÑOS SERV.</t>
  </si>
  <si>
    <t>INDEMNIZACION X MES</t>
  </si>
  <si>
    <t>CALCULO VAC.</t>
  </si>
  <si>
    <t>VALOR DIA</t>
  </si>
  <si>
    <t>F.INICIO</t>
  </si>
  <si>
    <t>F.TERMINO</t>
  </si>
  <si>
    <t>DIAS</t>
  </si>
  <si>
    <t>MESES</t>
  </si>
  <si>
    <t>DIAS HAB</t>
  </si>
  <si>
    <t>VACACIONES TOMADAS</t>
  </si>
  <si>
    <t>DIAS CORRIDOS</t>
  </si>
  <si>
    <t>VACACIONES PROPORIONALES</t>
  </si>
  <si>
    <t>AFC</t>
  </si>
  <si>
    <t>MES AVISO</t>
  </si>
  <si>
    <t>REM. SEG. LIQ</t>
  </si>
  <si>
    <t>FINIQUITO</t>
  </si>
  <si>
    <t>CUOTA</t>
  </si>
  <si>
    <t>CAMPOS LIRA GUILLERMO JESUS</t>
  </si>
  <si>
    <t>OK</t>
  </si>
  <si>
    <t>GIANNINI CASTILLO ALFREDO PATRICIO</t>
  </si>
  <si>
    <t>PAILLALEF DURAN JUAN DE LA CRUZ</t>
  </si>
  <si>
    <t>RIVAS AGURTO NICANOR ANTONIO</t>
  </si>
  <si>
    <t>TORO OVALLE ALDO ALBERTO</t>
  </si>
  <si>
    <t>VERGARA VERGARA ISMAEL SEGUNDO</t>
  </si>
  <si>
    <t>VERGARA VERGARA JUAN CARLOS</t>
  </si>
  <si>
    <t>DAVID ALEJANDRO MUÑOZ TORRES</t>
  </si>
  <si>
    <t>DANTE CRISTOBAL PEREZ CANALES</t>
  </si>
  <si>
    <t>AGOSTO</t>
  </si>
  <si>
    <t>SEPTIEMBRE</t>
  </si>
  <si>
    <t>Jhonny franck Andrade Martinez</t>
  </si>
  <si>
    <t>Enviado x Dt</t>
  </si>
  <si>
    <t>IGNACIO DAMIAN VALENZUELA RODRIGUEZ</t>
  </si>
  <si>
    <t>Doudley Nelson Nelson</t>
  </si>
  <si>
    <t>2 CUOTAS</t>
  </si>
  <si>
    <t>Gustavo enrique Mellado Oses</t>
  </si>
  <si>
    <t>Carlos antonio Valenzuela Salazar</t>
  </si>
  <si>
    <t>Rodrigo andres Palma Arce</t>
  </si>
  <si>
    <t>MARIO ORLANDO DIAZ NOGUERA</t>
  </si>
  <si>
    <t>Alessandro marcelo Zarate Leiva</t>
  </si>
  <si>
    <t>CHAVANES LUCIEN</t>
  </si>
  <si>
    <t>VICTOR ANIBAL  SANCHEZ VENECIANO</t>
  </si>
  <si>
    <t>JUAN MARCELO VALENZUELA</t>
  </si>
  <si>
    <t>MARCELO VALENZUELA</t>
  </si>
  <si>
    <t>RENE HUMBERTO PARRAGUEZ RAMIREZ</t>
  </si>
  <si>
    <t>FRANCISCO JAVIER GUTIERREZ ALFARO</t>
  </si>
  <si>
    <t>REINALDO ENRIQUE GUTIERREZ GALLARDO</t>
  </si>
  <si>
    <t>OSMAN ALBERTO RODRIGUEZ GUTIERREZ</t>
  </si>
  <si>
    <t>MARCELO ANDRES ZAVALA RIVERO</t>
  </si>
  <si>
    <t>LUIS ALBERTO MOLINA</t>
  </si>
  <si>
    <t>HERMO HERNALDO PARRA</t>
  </si>
  <si>
    <t>JUAN HERMO PARRA</t>
  </si>
  <si>
    <t>CESAR ANTONIO MORENO</t>
  </si>
  <si>
    <t>BERNABE DEL CARMEN CISTERNA</t>
  </si>
  <si>
    <t>LUIS SEBASTIAN CASTILLO</t>
  </si>
  <si>
    <t>SEGUNDO EDUARDO ACUÑA</t>
  </si>
  <si>
    <t>VACACIONES PROPORCIONALES</t>
  </si>
  <si>
    <t>ROBERTO MICHAEL DURAN</t>
  </si>
  <si>
    <t>JOSE LUIS DE JESUS JARA</t>
  </si>
  <si>
    <t>TOMAS ALEJANDRO EGNEM</t>
  </si>
  <si>
    <t>CLAUDIO FLORES</t>
  </si>
  <si>
    <t>DT</t>
  </si>
  <si>
    <t>JORGE LUIS CABRERA</t>
  </si>
  <si>
    <t>GONZALO SEBASTIAN PACHECO</t>
  </si>
  <si>
    <t>FIRMADO</t>
  </si>
  <si>
    <t>SEBASTIAN MORALES</t>
  </si>
  <si>
    <t xml:space="preserve">MARCO FERNANDEZ </t>
  </si>
  <si>
    <t>JHONNY ANDRADE</t>
  </si>
  <si>
    <t>MARCO ABARCA</t>
  </si>
  <si>
    <t>EMIR MANZUR</t>
  </si>
  <si>
    <t>RODRIGO CARDENAS</t>
  </si>
  <si>
    <t>RAUL PEREZ</t>
  </si>
  <si>
    <t>ANTHONY OLIVARES</t>
  </si>
  <si>
    <t>IGNACIO VALENZUELA</t>
  </si>
  <si>
    <t>PATRICIO  ZAVALA MATELUNA</t>
  </si>
  <si>
    <t>LUIS VARGAS</t>
  </si>
  <si>
    <t>RODRIGO ORDENES</t>
  </si>
  <si>
    <t>JONATHAN ORDENES</t>
  </si>
  <si>
    <t xml:space="preserve">CARLOS CASTILLO MENA </t>
  </si>
  <si>
    <t>CARLOS VALENZUELA</t>
  </si>
  <si>
    <t>GUSTAVO MELLADO</t>
  </si>
  <si>
    <t>MARIANO SERRANO</t>
  </si>
  <si>
    <t xml:space="preserve">MARCELO VEGA </t>
  </si>
  <si>
    <t>WASHINGTON AGUILERA</t>
  </si>
  <si>
    <t>MARIA DONOSO</t>
  </si>
  <si>
    <t>ROMULO BRUNA</t>
  </si>
  <si>
    <t>PIERO GRITTI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</si>
</sst>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_-* #,##0_-;\-* #,##0_-;_-* &quot;-&quot;??_-;_-@_-"/>
    <numFmt numFmtId="168" formatCode="_-* #,##0.0_-;\-* #,##0.0_-;_-* &quot;-&quot;??_-;_-@_-"/>
    <numFmt numFmtId="169" formatCode="&quot;$&quot;#,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166" fontId="0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2" fillId="2" borderId="1" xfId="0" applyNumberFormat="1" applyFont="1" applyFill="1" applyBorder="1"/>
    <xf numFmtId="42" fontId="2" fillId="2" borderId="1" xfId="4" applyFont="1" applyFill="1" applyBorder="1"/>
    <xf numFmtId="166" fontId="2" fillId="2" borderId="1" xfId="3" applyNumberFormat="1" applyFont="1" applyFill="1" applyBorder="1"/>
    <xf numFmtId="166" fontId="0" fillId="0" borderId="1" xfId="3" applyNumberFormat="1" applyFont="1" applyBorder="1"/>
    <xf numFmtId="164" fontId="0" fillId="0" borderId="1" xfId="1" applyFont="1" applyBorder="1"/>
    <xf numFmtId="167" fontId="0" fillId="0" borderId="1" xfId="1" applyNumberFormat="1" applyFont="1" applyBorder="1"/>
    <xf numFmtId="166" fontId="3" fillId="2" borderId="1" xfId="0" applyNumberFormat="1" applyFont="1" applyFill="1" applyBorder="1"/>
    <xf numFmtId="14" fontId="0" fillId="0" borderId="1" xfId="1" applyNumberFormat="1" applyFont="1" applyBorder="1"/>
    <xf numFmtId="168" fontId="0" fillId="0" borderId="1" xfId="1" applyNumberFormat="1" applyFont="1" applyBorder="1"/>
    <xf numFmtId="41" fontId="4" fillId="0" borderId="2" xfId="2" applyFont="1" applyBorder="1" applyAlignment="1">
      <alignment wrapText="1"/>
    </xf>
    <xf numFmtId="41" fontId="0" fillId="0" borderId="1" xfId="2" applyFont="1" applyBorder="1"/>
    <xf numFmtId="166" fontId="5" fillId="2" borderId="1" xfId="0" applyNumberFormat="1" applyFont="1" applyFill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left" vertical="center"/>
    </xf>
    <xf numFmtId="14" fontId="0" fillId="0" borderId="2" xfId="0" applyNumberFormat="1" applyBorder="1" applyAlignment="1">
      <alignment wrapText="1"/>
    </xf>
    <xf numFmtId="42" fontId="0" fillId="0" borderId="1" xfId="4" applyFont="1" applyBorder="1"/>
    <xf numFmtId="166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6" fontId="2" fillId="2" borderId="1" xfId="3" applyNumberFormat="1" applyFont="1" applyFill="1" applyBorder="1" applyAlignment="1">
      <alignment horizontal="center" wrapText="1"/>
    </xf>
    <xf numFmtId="166" fontId="2" fillId="0" borderId="1" xfId="3" applyNumberFormat="1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166" fontId="2" fillId="0" borderId="1" xfId="3" applyNumberFormat="1" applyFont="1" applyBorder="1" applyAlignment="1">
      <alignment horizontal="center" wrapText="1"/>
    </xf>
    <xf numFmtId="14" fontId="2" fillId="0" borderId="1" xfId="3" applyNumberFormat="1" applyFont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166" fontId="2" fillId="2" borderId="1" xfId="3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41" fontId="0" fillId="0" borderId="1" xfId="2" applyFont="1" applyFill="1" applyBorder="1"/>
    <xf numFmtId="42" fontId="0" fillId="0" borderId="1" xfId="3" applyNumberFormat="1" applyFont="1" applyBorder="1"/>
    <xf numFmtId="164" fontId="7" fillId="0" borderId="1" xfId="1" applyFont="1" applyBorder="1"/>
    <xf numFmtId="0" fontId="0" fillId="5" borderId="1" xfId="0" applyFill="1" applyBorder="1" applyAlignment="1">
      <alignment horizontal="center"/>
    </xf>
    <xf numFmtId="166" fontId="0" fillId="5" borderId="1" xfId="3" applyNumberFormat="1" applyFont="1" applyFill="1" applyBorder="1" applyAlignment="1">
      <alignment horizontal="center"/>
    </xf>
    <xf numFmtId="166" fontId="0" fillId="5" borderId="1" xfId="3" applyNumberFormat="1" applyFont="1" applyFill="1" applyBorder="1"/>
    <xf numFmtId="41" fontId="0" fillId="5" borderId="1" xfId="2" applyFont="1" applyFill="1" applyBorder="1"/>
    <xf numFmtId="0" fontId="0" fillId="5" borderId="1" xfId="0" applyFill="1" applyBorder="1"/>
    <xf numFmtId="166" fontId="2" fillId="5" borderId="1" xfId="3" applyNumberFormat="1" applyFont="1" applyFill="1" applyBorder="1"/>
    <xf numFmtId="14" fontId="0" fillId="5" borderId="1" xfId="0" applyNumberFormat="1" applyFill="1" applyBorder="1"/>
    <xf numFmtId="167" fontId="0" fillId="5" borderId="1" xfId="1" applyNumberFormat="1" applyFont="1" applyFill="1" applyBorder="1"/>
    <xf numFmtId="164" fontId="0" fillId="5" borderId="1" xfId="1" applyFont="1" applyFill="1" applyBorder="1"/>
    <xf numFmtId="42" fontId="2" fillId="5" borderId="1" xfId="4" applyFont="1" applyFill="1" applyBorder="1"/>
    <xf numFmtId="166" fontId="2" fillId="5" borderId="1" xfId="0" applyNumberFormat="1" applyFont="1" applyFill="1" applyBorder="1"/>
    <xf numFmtId="166" fontId="2" fillId="5" borderId="1" xfId="3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wrapText="1"/>
    </xf>
    <xf numFmtId="166" fontId="2" fillId="0" borderId="1" xfId="3" applyNumberFormat="1" applyFont="1" applyFill="1" applyBorder="1"/>
    <xf numFmtId="166" fontId="0" fillId="0" borderId="1" xfId="3" applyNumberFormat="1" applyFont="1" applyFill="1" applyBorder="1" applyAlignment="1">
      <alignment horizontal="center"/>
    </xf>
    <xf numFmtId="166" fontId="0" fillId="0" borderId="1" xfId="3" applyNumberFormat="1" applyFont="1" applyFill="1" applyBorder="1"/>
    <xf numFmtId="166" fontId="2" fillId="0" borderId="1" xfId="3" applyNumberFormat="1" applyFont="1" applyFill="1" applyBorder="1" applyAlignment="1">
      <alignment horizontal="center"/>
    </xf>
    <xf numFmtId="42" fontId="0" fillId="0" borderId="1" xfId="3" applyNumberFormat="1" applyFont="1" applyFill="1" applyBorder="1"/>
    <xf numFmtId="166" fontId="0" fillId="2" borderId="1" xfId="3" applyNumberFormat="1" applyFont="1" applyFill="1" applyBorder="1"/>
    <xf numFmtId="167" fontId="0" fillId="2" borderId="1" xfId="1" applyNumberFormat="1" applyFont="1" applyFill="1" applyBorder="1"/>
    <xf numFmtId="164" fontId="0" fillId="2" borderId="1" xfId="1" applyFont="1" applyFill="1" applyBorder="1"/>
    <xf numFmtId="167" fontId="0" fillId="0" borderId="1" xfId="1" applyNumberFormat="1" applyFont="1" applyFill="1" applyBorder="1"/>
    <xf numFmtId="164" fontId="0" fillId="0" borderId="1" xfId="1" applyFont="1" applyFill="1" applyBorder="1"/>
    <xf numFmtId="14" fontId="0" fillId="0" borderId="1" xfId="3" applyNumberFormat="1" applyFont="1" applyBorder="1"/>
    <xf numFmtId="0" fontId="10" fillId="3" borderId="1" xfId="0" applyFont="1" applyFill="1" applyBorder="1" applyAlignment="1">
      <alignment horizontal="left" vertical="center"/>
    </xf>
    <xf numFmtId="0" fontId="11" fillId="0" borderId="1" xfId="0" applyFont="1" applyBorder="1" applyAlignment="1" applyProtection="1">
      <alignment horizontal="center"/>
      <protection locked="0"/>
    </xf>
    <xf numFmtId="166" fontId="11" fillId="0" borderId="1" xfId="3" applyNumberFormat="1" applyFont="1" applyBorder="1" applyAlignment="1">
      <alignment horizontal="center"/>
    </xf>
    <xf numFmtId="166" fontId="11" fillId="0" borderId="1" xfId="3" applyNumberFormat="1" applyFont="1" applyBorder="1"/>
    <xf numFmtId="3" fontId="11" fillId="0" borderId="1" xfId="0" applyNumberFormat="1" applyFont="1" applyBorder="1" applyAlignment="1" applyProtection="1">
      <alignment horizontal="center"/>
      <protection locked="0"/>
    </xf>
    <xf numFmtId="167" fontId="11" fillId="0" borderId="1" xfId="1" applyNumberFormat="1" applyFont="1" applyBorder="1"/>
    <xf numFmtId="166" fontId="12" fillId="2" borderId="1" xfId="3" applyNumberFormat="1" applyFont="1" applyFill="1" applyBorder="1"/>
    <xf numFmtId="14" fontId="13" fillId="3" borderId="1" xfId="0" applyNumberFormat="1" applyFont="1" applyFill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/>
    </xf>
    <xf numFmtId="164" fontId="11" fillId="0" borderId="1" xfId="1" applyFont="1" applyBorder="1"/>
    <xf numFmtId="42" fontId="12" fillId="2" borderId="1" xfId="4" applyFont="1" applyFill="1" applyBorder="1"/>
    <xf numFmtId="166" fontId="12" fillId="2" borderId="1" xfId="0" applyNumberFormat="1" applyFont="1" applyFill="1" applyBorder="1"/>
    <xf numFmtId="0" fontId="0" fillId="0" borderId="2" xfId="0" applyBorder="1" applyAlignment="1">
      <alignment wrapText="1"/>
    </xf>
    <xf numFmtId="166" fontId="11" fillId="0" borderId="1" xfId="3" applyNumberFormat="1" applyFont="1" applyFill="1" applyBorder="1"/>
    <xf numFmtId="14" fontId="11" fillId="0" borderId="1" xfId="1" applyNumberFormat="1" applyFont="1" applyFill="1" applyBorder="1"/>
    <xf numFmtId="167" fontId="11" fillId="0" borderId="1" xfId="1" applyNumberFormat="1" applyFont="1" applyFill="1" applyBorder="1"/>
    <xf numFmtId="164" fontId="11" fillId="0" borderId="1" xfId="1" applyFont="1" applyFill="1" applyBorder="1"/>
    <xf numFmtId="166" fontId="11" fillId="3" borderId="1" xfId="3" applyNumberFormat="1" applyFont="1" applyFill="1" applyBorder="1"/>
    <xf numFmtId="166" fontId="2" fillId="3" borderId="1" xfId="3" applyNumberFormat="1" applyFont="1" applyFill="1" applyBorder="1"/>
    <xf numFmtId="14" fontId="11" fillId="0" borderId="1" xfId="3" applyNumberFormat="1" applyFont="1" applyFill="1" applyBorder="1"/>
    <xf numFmtId="14" fontId="11" fillId="0" borderId="1" xfId="1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0" fillId="7" borderId="1" xfId="0" applyFill="1" applyBorder="1"/>
    <xf numFmtId="0" fontId="0" fillId="8" borderId="2" xfId="0" applyFill="1" applyBorder="1" applyAlignment="1">
      <alignment wrapText="1"/>
    </xf>
    <xf numFmtId="0" fontId="0" fillId="8" borderId="1" xfId="0" applyFill="1" applyBorder="1"/>
    <xf numFmtId="166" fontId="0" fillId="0" borderId="4" xfId="3" applyNumberFormat="1" applyFont="1" applyBorder="1"/>
    <xf numFmtId="166" fontId="2" fillId="2" borderId="4" xfId="3" applyNumberFormat="1" applyFont="1" applyFill="1" applyBorder="1"/>
    <xf numFmtId="42" fontId="2" fillId="2" borderId="4" xfId="4" applyFont="1" applyFill="1" applyBorder="1"/>
    <xf numFmtId="166" fontId="3" fillId="2" borderId="4" xfId="0" applyNumberFormat="1" applyFont="1" applyFill="1" applyBorder="1"/>
    <xf numFmtId="166" fontId="0" fillId="0" borderId="4" xfId="0" applyNumberFormat="1" applyBorder="1"/>
    <xf numFmtId="0" fontId="0" fillId="0" borderId="4" xfId="0" applyBorder="1"/>
    <xf numFmtId="166" fontId="1" fillId="3" borderId="1" xfId="3" applyNumberFormat="1" applyFont="1" applyFill="1" applyBorder="1"/>
    <xf numFmtId="14" fontId="0" fillId="0" borderId="1" xfId="3" applyNumberFormat="1" applyFont="1" applyFill="1" applyBorder="1"/>
    <xf numFmtId="0" fontId="4" fillId="9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9" borderId="7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/>
    <xf numFmtId="0" fontId="0" fillId="0" borderId="8" xfId="0" applyBorder="1"/>
    <xf numFmtId="0" fontId="4" fillId="2" borderId="4" xfId="0" applyFont="1" applyFill="1" applyBorder="1" applyAlignment="1">
      <alignment wrapText="1"/>
    </xf>
    <xf numFmtId="166" fontId="2" fillId="0" borderId="4" xfId="3" applyNumberFormat="1" applyFont="1" applyFill="1" applyBorder="1"/>
    <xf numFmtId="0" fontId="0" fillId="0" borderId="4" xfId="0" applyBorder="1" applyAlignment="1">
      <alignment horizontal="center"/>
    </xf>
    <xf numFmtId="166" fontId="0" fillId="0" borderId="4" xfId="3" applyNumberFormat="1" applyFont="1" applyFill="1" applyBorder="1" applyAlignment="1">
      <alignment horizontal="center"/>
    </xf>
    <xf numFmtId="166" fontId="0" fillId="0" borderId="4" xfId="3" applyNumberFormat="1" applyFont="1" applyFill="1" applyBorder="1"/>
    <xf numFmtId="167" fontId="0" fillId="0" borderId="4" xfId="1" applyNumberFormat="1" applyFont="1" applyFill="1" applyBorder="1"/>
    <xf numFmtId="42" fontId="14" fillId="0" borderId="1" xfId="4" applyFont="1" applyBorder="1"/>
    <xf numFmtId="166" fontId="14" fillId="0" borderId="1" xfId="3" applyNumberFormat="1" applyFont="1" applyBorder="1"/>
    <xf numFmtId="14" fontId="14" fillId="0" borderId="2" xfId="0" applyNumberFormat="1" applyFont="1" applyBorder="1" applyAlignment="1">
      <alignment wrapText="1"/>
    </xf>
    <xf numFmtId="167" fontId="14" fillId="0" borderId="1" xfId="1" applyNumberFormat="1" applyFont="1" applyBorder="1"/>
    <xf numFmtId="164" fontId="14" fillId="0" borderId="1" xfId="1" applyFont="1" applyBorder="1"/>
    <xf numFmtId="166" fontId="15" fillId="2" borderId="1" xfId="3" applyNumberFormat="1" applyFont="1" applyFill="1" applyBorder="1"/>
    <xf numFmtId="42" fontId="14" fillId="0" borderId="4" xfId="4" applyFont="1" applyFill="1" applyBorder="1"/>
    <xf numFmtId="166" fontId="14" fillId="0" borderId="4" xfId="3" applyNumberFormat="1" applyFont="1" applyFill="1" applyBorder="1"/>
    <xf numFmtId="14" fontId="14" fillId="0" borderId="3" xfId="0" applyNumberFormat="1" applyFont="1" applyBorder="1" applyAlignment="1">
      <alignment wrapText="1"/>
    </xf>
    <xf numFmtId="167" fontId="14" fillId="0" borderId="4" xfId="1" applyNumberFormat="1" applyFont="1" applyBorder="1"/>
    <xf numFmtId="164" fontId="14" fillId="0" borderId="4" xfId="1" applyFont="1" applyBorder="1"/>
    <xf numFmtId="166" fontId="15" fillId="2" borderId="4" xfId="3" applyNumberFormat="1" applyFont="1" applyFill="1" applyBorder="1"/>
    <xf numFmtId="0" fontId="14" fillId="0" borderId="1" xfId="0" applyFont="1" applyBorder="1"/>
    <xf numFmtId="166" fontId="14" fillId="0" borderId="1" xfId="3" applyNumberFormat="1" applyFont="1" applyFill="1" applyBorder="1"/>
    <xf numFmtId="14" fontId="14" fillId="0" borderId="1" xfId="0" applyNumberFormat="1" applyFont="1" applyBorder="1"/>
    <xf numFmtId="42" fontId="14" fillId="0" borderId="1" xfId="4" applyFont="1" applyFill="1" applyBorder="1"/>
    <xf numFmtId="14" fontId="14" fillId="0" borderId="1" xfId="3" applyNumberFormat="1" applyFont="1" applyFill="1" applyBorder="1"/>
    <xf numFmtId="14" fontId="10" fillId="3" borderId="1" xfId="0" applyNumberFormat="1" applyFont="1" applyFill="1" applyBorder="1" applyAlignment="1">
      <alignment horizontal="right" vertical="center"/>
    </xf>
    <xf numFmtId="14" fontId="10" fillId="0" borderId="4" xfId="0" applyNumberFormat="1" applyFont="1" applyBorder="1" applyAlignment="1">
      <alignment horizontal="right" vertical="center"/>
    </xf>
    <xf numFmtId="14" fontId="14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166" fontId="0" fillId="0" borderId="2" xfId="3" applyNumberFormat="1" applyFont="1" applyBorder="1" applyAlignment="1">
      <alignment horizontal="center"/>
    </xf>
    <xf numFmtId="166" fontId="0" fillId="0" borderId="2" xfId="3" applyNumberFormat="1" applyFont="1" applyBorder="1"/>
    <xf numFmtId="167" fontId="0" fillId="0" borderId="2" xfId="1" applyNumberFormat="1" applyFont="1" applyBorder="1"/>
    <xf numFmtId="166" fontId="2" fillId="2" borderId="2" xfId="3" applyNumberFormat="1" applyFont="1" applyFill="1" applyBorder="1"/>
    <xf numFmtId="42" fontId="0" fillId="0" borderId="2" xfId="4" applyFont="1" applyBorder="1"/>
    <xf numFmtId="14" fontId="6" fillId="3" borderId="2" xfId="0" applyNumberFormat="1" applyFont="1" applyFill="1" applyBorder="1" applyAlignment="1">
      <alignment horizontal="left" vertical="center"/>
    </xf>
    <xf numFmtId="164" fontId="0" fillId="0" borderId="2" xfId="1" applyFont="1" applyBorder="1"/>
    <xf numFmtId="42" fontId="2" fillId="2" borderId="2" xfId="4" applyFont="1" applyFill="1" applyBorder="1"/>
    <xf numFmtId="166" fontId="3" fillId="2" borderId="2" xfId="0" applyNumberFormat="1" applyFont="1" applyFill="1" applyBorder="1"/>
    <xf numFmtId="0" fontId="0" fillId="0" borderId="2" xfId="0" applyBorder="1"/>
    <xf numFmtId="169" fontId="0" fillId="0" borderId="2" xfId="0" applyNumberFormat="1" applyBorder="1"/>
    <xf numFmtId="14" fontId="0" fillId="0" borderId="2" xfId="0" applyNumberFormat="1" applyBorder="1"/>
    <xf numFmtId="0" fontId="2" fillId="0" borderId="4" xfId="0" applyFont="1" applyBorder="1" applyAlignment="1">
      <alignment horizontal="center"/>
    </xf>
    <xf numFmtId="166" fontId="2" fillId="0" borderId="4" xfId="3" applyNumberFormat="1" applyFont="1" applyBorder="1" applyAlignment="1">
      <alignment horizontal="center"/>
    </xf>
    <xf numFmtId="166" fontId="2" fillId="2" borderId="4" xfId="3" applyNumberFormat="1" applyFont="1" applyFill="1" applyBorder="1" applyAlignment="1">
      <alignment horizontal="center" wrapText="1"/>
    </xf>
    <xf numFmtId="14" fontId="2" fillId="0" borderId="4" xfId="3" applyNumberFormat="1" applyFont="1" applyBorder="1" applyAlignment="1">
      <alignment horizontal="center"/>
    </xf>
    <xf numFmtId="166" fontId="2" fillId="0" borderId="4" xfId="3" applyNumberFormat="1" applyFont="1" applyBorder="1" applyAlignment="1">
      <alignment horizontal="center" wrapText="1"/>
    </xf>
    <xf numFmtId="164" fontId="2" fillId="0" borderId="4" xfId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4" fillId="0" borderId="2" xfId="0" applyFont="1" applyBorder="1" applyAlignment="1">
      <alignment wrapText="1"/>
    </xf>
    <xf numFmtId="0" fontId="0" fillId="2" borderId="2" xfId="0" applyFill="1" applyBorder="1"/>
    <xf numFmtId="166" fontId="2" fillId="0" borderId="1" xfId="3" applyNumberFormat="1" applyFont="1" applyBorder="1" applyAlignment="1">
      <alignment horizontal="center"/>
    </xf>
    <xf numFmtId="167" fontId="0" fillId="2" borderId="2" xfId="1" applyNumberFormat="1" applyFont="1" applyFill="1" applyBorder="1"/>
    <xf numFmtId="166" fontId="2" fillId="2" borderId="2" xfId="0" applyNumberFormat="1" applyFont="1" applyFill="1" applyBorder="1"/>
    <xf numFmtId="0" fontId="16" fillId="0" borderId="2" xfId="0" applyFont="1" applyBorder="1"/>
  </cellXfs>
  <cellStyles count="5">
    <cellStyle name="Millares" xfId="1" builtinId="3"/>
    <cellStyle name="Millares [0]" xfId="2" builtinId="6"/>
    <cellStyle name="Moneda" xfId="3" builtinId="4"/>
    <cellStyle name="Moneda [0]" xfId="4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8"/>
  <sheetViews>
    <sheetView workbookViewId="0">
      <pane ySplit="2" topLeftCell="A9" activePane="bottomLeft" state="frozen"/>
      <selection pane="bottomLeft" activeCell="A42" sqref="A42"/>
    </sheetView>
  </sheetViews>
  <sheetFormatPr defaultColWidth="11.42578125" defaultRowHeight="15"/>
  <cols>
    <col min="1" max="1" width="39.42578125" style="1" customWidth="1"/>
    <col min="2" max="2" width="3.140625" style="5" bestFit="1" customWidth="1"/>
    <col min="3" max="3" width="10.28515625" style="4" bestFit="1" customWidth="1"/>
    <col min="4" max="4" width="9.140625" style="4" bestFit="1" customWidth="1"/>
    <col min="5" max="5" width="7.42578125" style="4" customWidth="1"/>
    <col min="6" max="6" width="10.42578125" style="4" bestFit="1" customWidth="1"/>
    <col min="7" max="7" width="12" style="4" bestFit="1" customWidth="1"/>
    <col min="8" max="8" width="12" style="4" customWidth="1"/>
    <col min="9" max="9" width="12" style="1" bestFit="1" customWidth="1"/>
    <col min="10" max="10" width="10" style="1" bestFit="1" customWidth="1"/>
    <col min="11" max="11" width="9" style="1" bestFit="1" customWidth="1"/>
    <col min="12" max="12" width="10.42578125" style="1" bestFit="1" customWidth="1"/>
    <col min="13" max="13" width="12" style="1" bestFit="1" customWidth="1"/>
    <col min="14" max="14" width="13" style="1" bestFit="1" customWidth="1"/>
    <col min="15" max="15" width="14.140625" style="1" customWidth="1"/>
    <col min="16" max="16" width="16.42578125" style="2" bestFit="1" customWidth="1"/>
    <col min="17" max="17" width="15.28515625" style="1" customWidth="1"/>
    <col min="18" max="18" width="12" style="1" bestFit="1" customWidth="1"/>
    <col min="19" max="19" width="10.42578125" style="3" bestFit="1" customWidth="1"/>
    <col min="20" max="20" width="11" style="3" bestFit="1" customWidth="1"/>
    <col min="21" max="21" width="8" style="1" bestFit="1" customWidth="1"/>
    <col min="22" max="22" width="9.42578125" style="1" bestFit="1" customWidth="1"/>
    <col min="23" max="23" width="10.7109375" style="1" customWidth="1"/>
    <col min="24" max="24" width="13" style="1" customWidth="1"/>
    <col min="25" max="25" width="16.28515625" style="1" customWidth="1"/>
    <col min="26" max="26" width="16.140625" style="2" bestFit="1" customWidth="1"/>
    <col min="27" max="27" width="12" style="1" bestFit="1" customWidth="1"/>
    <col min="28" max="28" width="11.28515625" style="2" bestFit="1" customWidth="1"/>
    <col min="29" max="29" width="13.7109375" style="2" bestFit="1" customWidth="1"/>
    <col min="30" max="30" width="13" style="2" bestFit="1" customWidth="1"/>
    <col min="31" max="31" width="12" style="1" bestFit="1" customWidth="1"/>
    <col min="32" max="32" width="12.28515625" style="1" customWidth="1"/>
    <col min="33" max="16384" width="11.42578125" style="1"/>
  </cols>
  <sheetData>
    <row r="1" spans="1:31" s="24" customFormat="1">
      <c r="C1" s="153" t="s">
        <v>0</v>
      </c>
      <c r="D1" s="153"/>
      <c r="E1" s="153"/>
      <c r="F1" s="27"/>
      <c r="G1" s="27"/>
      <c r="H1" s="27"/>
      <c r="I1" s="27"/>
      <c r="J1" s="27"/>
      <c r="K1" s="27"/>
      <c r="L1" s="27"/>
      <c r="M1" s="27"/>
      <c r="N1" s="27"/>
      <c r="O1" s="27"/>
      <c r="P1" s="32"/>
      <c r="Q1" s="27"/>
      <c r="R1" s="28"/>
      <c r="S1" s="31"/>
      <c r="T1" s="31"/>
      <c r="U1" s="28"/>
      <c r="V1" s="28"/>
      <c r="W1" s="28"/>
      <c r="X1" s="28"/>
      <c r="Y1" s="27"/>
      <c r="Z1" s="25"/>
      <c r="AA1" s="27"/>
      <c r="AB1" s="25"/>
      <c r="AC1" s="25"/>
      <c r="AD1" s="25"/>
    </row>
    <row r="2" spans="1:31" s="24" customFormat="1" ht="32.25" customHeight="1">
      <c r="A2" s="24" t="s">
        <v>1</v>
      </c>
      <c r="B2" s="24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/>
      <c r="P2" s="26" t="s">
        <v>15</v>
      </c>
      <c r="Q2" s="27" t="s">
        <v>16</v>
      </c>
      <c r="R2" s="27" t="s">
        <v>17</v>
      </c>
      <c r="S2" s="30" t="s">
        <v>18</v>
      </c>
      <c r="T2" s="30" t="s">
        <v>19</v>
      </c>
      <c r="U2" s="27" t="s">
        <v>20</v>
      </c>
      <c r="V2" s="27" t="s">
        <v>21</v>
      </c>
      <c r="W2" s="27" t="s">
        <v>22</v>
      </c>
      <c r="X2" s="29" t="s">
        <v>23</v>
      </c>
      <c r="Y2" s="28" t="s">
        <v>24</v>
      </c>
      <c r="Z2" s="26" t="s">
        <v>25</v>
      </c>
      <c r="AA2" s="27" t="s">
        <v>26</v>
      </c>
      <c r="AB2" s="26" t="s">
        <v>27</v>
      </c>
      <c r="AC2" s="26" t="s">
        <v>28</v>
      </c>
      <c r="AD2" s="25" t="s">
        <v>29</v>
      </c>
      <c r="AE2" s="24" t="s">
        <v>30</v>
      </c>
    </row>
    <row r="3" spans="1:31">
      <c r="A3" s="18" t="s">
        <v>31</v>
      </c>
      <c r="I3" s="9">
        <f>(H3+F3+G3)/3</f>
        <v>0</v>
      </c>
      <c r="J3" s="9"/>
      <c r="K3" s="9"/>
      <c r="L3" s="9"/>
      <c r="M3" s="9">
        <f t="shared" ref="M3:M20" si="0">I3+J3+K3+L3</f>
        <v>0</v>
      </c>
      <c r="N3" s="11"/>
      <c r="O3" s="11"/>
      <c r="P3" s="8">
        <f t="shared" ref="P3:P10" si="1">M3*N3</f>
        <v>0</v>
      </c>
      <c r="Q3" s="22">
        <v>671000</v>
      </c>
      <c r="R3" s="9">
        <f t="shared" ref="R3:R20" si="2">Q3/30</f>
        <v>22366.666666666668</v>
      </c>
      <c r="S3" s="21">
        <v>43952</v>
      </c>
      <c r="T3" s="20">
        <v>44012</v>
      </c>
      <c r="U3" s="11">
        <f t="shared" ref="U3:U20" si="3">T3-S3</f>
        <v>60</v>
      </c>
      <c r="V3" s="10">
        <f t="shared" ref="V3:V20" si="4">U3/30</f>
        <v>2</v>
      </c>
      <c r="W3" s="10">
        <f t="shared" ref="W3:W20" si="5">V3*1.25</f>
        <v>2.5</v>
      </c>
      <c r="X3" s="10"/>
      <c r="Y3" s="10">
        <v>2.5</v>
      </c>
      <c r="Z3" s="8">
        <f t="shared" ref="Z3:Z20" si="6">Y3*R3</f>
        <v>55916.666666666672</v>
      </c>
      <c r="AA3" s="9"/>
      <c r="AB3" s="8"/>
      <c r="AC3" s="7"/>
      <c r="AD3" s="12">
        <f t="shared" ref="AD3:AD20" si="7">P3+Z3-AA3+AB3+AC3</f>
        <v>55916.666666666672</v>
      </c>
      <c r="AE3" s="23" t="s">
        <v>32</v>
      </c>
    </row>
    <row r="4" spans="1:31">
      <c r="A4" s="18" t="s">
        <v>33</v>
      </c>
      <c r="H4" s="1"/>
      <c r="I4" s="9">
        <f>(E4+F4+G4)/3</f>
        <v>0</v>
      </c>
      <c r="L4" s="22"/>
      <c r="M4" s="9">
        <f t="shared" si="0"/>
        <v>0</v>
      </c>
      <c r="P4" s="8">
        <f t="shared" si="1"/>
        <v>0</v>
      </c>
      <c r="Q4" s="22">
        <v>2156000</v>
      </c>
      <c r="R4" s="9">
        <f t="shared" si="2"/>
        <v>71866.666666666672</v>
      </c>
      <c r="S4" s="21">
        <v>43952</v>
      </c>
      <c r="T4" s="20">
        <v>44012</v>
      </c>
      <c r="U4" s="11">
        <f t="shared" si="3"/>
        <v>60</v>
      </c>
      <c r="V4" s="10">
        <f t="shared" si="4"/>
        <v>2</v>
      </c>
      <c r="W4" s="10">
        <f t="shared" si="5"/>
        <v>2.5</v>
      </c>
      <c r="X4" s="10"/>
      <c r="Y4" s="10">
        <v>2.5</v>
      </c>
      <c r="Z4" s="8">
        <f t="shared" si="6"/>
        <v>179666.66666666669</v>
      </c>
      <c r="AA4" s="9">
        <v>0</v>
      </c>
      <c r="AB4" s="8">
        <v>0</v>
      </c>
      <c r="AC4" s="7">
        <v>0</v>
      </c>
      <c r="AD4" s="17">
        <f t="shared" si="7"/>
        <v>179666.66666666669</v>
      </c>
    </row>
    <row r="5" spans="1:31">
      <c r="A5" s="18" t="s">
        <v>34</v>
      </c>
      <c r="I5" s="9">
        <f>(E5+F5+G5)/3</f>
        <v>0</v>
      </c>
      <c r="J5" s="9"/>
      <c r="K5" s="9"/>
      <c r="L5" s="9"/>
      <c r="M5" s="9">
        <f t="shared" si="0"/>
        <v>0</v>
      </c>
      <c r="N5" s="11"/>
      <c r="O5" s="11"/>
      <c r="P5" s="8">
        <f t="shared" si="1"/>
        <v>0</v>
      </c>
      <c r="Q5" s="22">
        <v>608000</v>
      </c>
      <c r="R5" s="9">
        <f t="shared" si="2"/>
        <v>20266.666666666668</v>
      </c>
      <c r="S5" s="21">
        <v>43952</v>
      </c>
      <c r="T5" s="20">
        <v>44012</v>
      </c>
      <c r="U5" s="11">
        <f t="shared" si="3"/>
        <v>60</v>
      </c>
      <c r="V5" s="10">
        <f t="shared" si="4"/>
        <v>2</v>
      </c>
      <c r="W5" s="10">
        <f t="shared" si="5"/>
        <v>2.5</v>
      </c>
      <c r="X5" s="10"/>
      <c r="Y5" s="10">
        <v>2.5</v>
      </c>
      <c r="Z5" s="8">
        <f t="shared" si="6"/>
        <v>50666.666666666672</v>
      </c>
      <c r="AA5" s="9">
        <v>0</v>
      </c>
      <c r="AB5" s="8">
        <v>0</v>
      </c>
      <c r="AC5" s="7">
        <v>0</v>
      </c>
      <c r="AD5" s="12">
        <f t="shared" si="7"/>
        <v>50666.666666666672</v>
      </c>
      <c r="AE5" s="1" t="s">
        <v>32</v>
      </c>
    </row>
    <row r="6" spans="1:31">
      <c r="A6" s="18" t="s">
        <v>35</v>
      </c>
      <c r="I6" s="9">
        <f>(E6+F6+G6)/3</f>
        <v>0</v>
      </c>
      <c r="J6" s="9"/>
      <c r="K6" s="9"/>
      <c r="L6" s="9"/>
      <c r="M6" s="9">
        <f t="shared" si="0"/>
        <v>0</v>
      </c>
      <c r="N6" s="11"/>
      <c r="O6" s="11"/>
      <c r="P6" s="8">
        <f t="shared" si="1"/>
        <v>0</v>
      </c>
      <c r="Q6" s="22">
        <v>988000</v>
      </c>
      <c r="R6" s="9">
        <f t="shared" si="2"/>
        <v>32933.333333333336</v>
      </c>
      <c r="S6" s="21">
        <v>43952</v>
      </c>
      <c r="T6" s="20">
        <v>44012</v>
      </c>
      <c r="U6" s="11">
        <f t="shared" si="3"/>
        <v>60</v>
      </c>
      <c r="V6" s="10">
        <f t="shared" si="4"/>
        <v>2</v>
      </c>
      <c r="W6" s="10">
        <f t="shared" si="5"/>
        <v>2.5</v>
      </c>
      <c r="X6" s="10"/>
      <c r="Y6" s="10">
        <v>2.5</v>
      </c>
      <c r="Z6" s="8">
        <f t="shared" si="6"/>
        <v>82333.333333333343</v>
      </c>
      <c r="AA6" s="9">
        <v>0</v>
      </c>
      <c r="AB6" s="8">
        <v>0</v>
      </c>
      <c r="AC6" s="7">
        <v>0</v>
      </c>
      <c r="AD6" s="12">
        <f t="shared" si="7"/>
        <v>82333.333333333343</v>
      </c>
      <c r="AE6" s="1" t="s">
        <v>32</v>
      </c>
    </row>
    <row r="7" spans="1:31">
      <c r="A7" s="18" t="s">
        <v>36</v>
      </c>
      <c r="I7" s="9">
        <f>(E7+F7+G7)/3</f>
        <v>0</v>
      </c>
      <c r="J7" s="9"/>
      <c r="K7" s="9"/>
      <c r="L7" s="9"/>
      <c r="M7" s="9">
        <f t="shared" si="0"/>
        <v>0</v>
      </c>
      <c r="N7" s="11"/>
      <c r="O7" s="11"/>
      <c r="P7" s="8">
        <f t="shared" si="1"/>
        <v>0</v>
      </c>
      <c r="Q7" s="22">
        <v>671000</v>
      </c>
      <c r="R7" s="9">
        <f t="shared" si="2"/>
        <v>22366.666666666668</v>
      </c>
      <c r="S7" s="21">
        <v>43952</v>
      </c>
      <c r="T7" s="20">
        <v>44012</v>
      </c>
      <c r="U7" s="11">
        <f t="shared" si="3"/>
        <v>60</v>
      </c>
      <c r="V7" s="10">
        <f t="shared" si="4"/>
        <v>2</v>
      </c>
      <c r="W7" s="10">
        <f t="shared" si="5"/>
        <v>2.5</v>
      </c>
      <c r="X7" s="10"/>
      <c r="Y7" s="10">
        <v>2.5</v>
      </c>
      <c r="Z7" s="8">
        <f t="shared" si="6"/>
        <v>55916.666666666672</v>
      </c>
      <c r="AA7" s="9">
        <v>0</v>
      </c>
      <c r="AB7" s="8">
        <v>0</v>
      </c>
      <c r="AC7" s="7">
        <v>0</v>
      </c>
      <c r="AD7" s="12">
        <f t="shared" si="7"/>
        <v>55916.666666666672</v>
      </c>
      <c r="AE7" s="1" t="s">
        <v>32</v>
      </c>
    </row>
    <row r="8" spans="1:31">
      <c r="A8" s="18" t="s">
        <v>37</v>
      </c>
      <c r="I8" s="9">
        <f t="shared" ref="I8:I19" si="8">(H8+F8+G8)/3</f>
        <v>0</v>
      </c>
      <c r="J8" s="9"/>
      <c r="K8" s="9"/>
      <c r="L8" s="9"/>
      <c r="M8" s="9">
        <f t="shared" si="0"/>
        <v>0</v>
      </c>
      <c r="N8" s="11"/>
      <c r="O8" s="11"/>
      <c r="P8" s="8">
        <f t="shared" si="1"/>
        <v>0</v>
      </c>
      <c r="Q8" s="22">
        <v>1305000</v>
      </c>
      <c r="R8" s="9">
        <f t="shared" si="2"/>
        <v>43500</v>
      </c>
      <c r="S8" s="21">
        <v>43952</v>
      </c>
      <c r="T8" s="20">
        <v>44012</v>
      </c>
      <c r="U8" s="11">
        <f t="shared" si="3"/>
        <v>60</v>
      </c>
      <c r="V8" s="10">
        <f t="shared" si="4"/>
        <v>2</v>
      </c>
      <c r="W8" s="10">
        <f t="shared" si="5"/>
        <v>2.5</v>
      </c>
      <c r="X8" s="10"/>
      <c r="Y8" s="10">
        <v>2.5</v>
      </c>
      <c r="Z8" s="8">
        <f t="shared" si="6"/>
        <v>108750</v>
      </c>
      <c r="AA8" s="9">
        <v>0</v>
      </c>
      <c r="AB8" s="8">
        <v>0</v>
      </c>
      <c r="AC8" s="7"/>
      <c r="AD8" s="12">
        <f t="shared" si="7"/>
        <v>108750</v>
      </c>
      <c r="AE8" s="1" t="s">
        <v>32</v>
      </c>
    </row>
    <row r="9" spans="1:31">
      <c r="A9" s="18" t="s">
        <v>38</v>
      </c>
      <c r="I9" s="9">
        <f t="shared" si="8"/>
        <v>0</v>
      </c>
      <c r="J9" s="9"/>
      <c r="K9" s="9"/>
      <c r="L9" s="9"/>
      <c r="M9" s="9">
        <f t="shared" si="0"/>
        <v>0</v>
      </c>
      <c r="N9" s="11"/>
      <c r="O9" s="11"/>
      <c r="P9" s="8">
        <f t="shared" si="1"/>
        <v>0</v>
      </c>
      <c r="Q9" s="22">
        <v>609000</v>
      </c>
      <c r="R9" s="9">
        <f t="shared" si="2"/>
        <v>20300</v>
      </c>
      <c r="S9" s="21">
        <v>43952</v>
      </c>
      <c r="T9" s="20">
        <v>44012</v>
      </c>
      <c r="U9" s="11">
        <f t="shared" si="3"/>
        <v>60</v>
      </c>
      <c r="V9" s="10">
        <f t="shared" si="4"/>
        <v>2</v>
      </c>
      <c r="W9" s="10">
        <f t="shared" si="5"/>
        <v>2.5</v>
      </c>
      <c r="X9" s="10"/>
      <c r="Y9" s="10">
        <v>2.5</v>
      </c>
      <c r="Z9" s="8">
        <f t="shared" si="6"/>
        <v>50750</v>
      </c>
      <c r="AA9" s="9">
        <v>0</v>
      </c>
      <c r="AB9" s="8">
        <v>0</v>
      </c>
      <c r="AC9" s="7"/>
      <c r="AD9" s="12">
        <f t="shared" si="7"/>
        <v>50750</v>
      </c>
      <c r="AE9" s="1" t="s">
        <v>32</v>
      </c>
    </row>
    <row r="10" spans="1:31">
      <c r="A10" s="19"/>
      <c r="I10" s="9">
        <f t="shared" si="8"/>
        <v>0</v>
      </c>
      <c r="J10" s="9"/>
      <c r="K10" s="9"/>
      <c r="L10" s="9"/>
      <c r="M10" s="9">
        <f t="shared" si="0"/>
        <v>0</v>
      </c>
      <c r="N10" s="11"/>
      <c r="O10" s="11"/>
      <c r="P10" s="8">
        <f t="shared" si="1"/>
        <v>0</v>
      </c>
      <c r="Q10" s="9">
        <f t="shared" ref="Q10:Q18" si="9">I10+J10</f>
        <v>0</v>
      </c>
      <c r="R10" s="9">
        <f t="shared" si="2"/>
        <v>0</v>
      </c>
      <c r="S10" s="13"/>
      <c r="T10" s="13"/>
      <c r="U10" s="11">
        <f t="shared" si="3"/>
        <v>0</v>
      </c>
      <c r="V10" s="10">
        <f t="shared" si="4"/>
        <v>0</v>
      </c>
      <c r="W10" s="10">
        <f t="shared" si="5"/>
        <v>0</v>
      </c>
      <c r="X10" s="10"/>
      <c r="Y10" s="10"/>
      <c r="Z10" s="8">
        <f t="shared" si="6"/>
        <v>0</v>
      </c>
      <c r="AA10" s="9">
        <v>0</v>
      </c>
      <c r="AB10" s="8">
        <v>0</v>
      </c>
      <c r="AC10" s="7"/>
      <c r="AD10" s="6">
        <f t="shared" si="7"/>
        <v>0</v>
      </c>
    </row>
    <row r="11" spans="1:31">
      <c r="A11" s="18" t="s">
        <v>35</v>
      </c>
      <c r="I11" s="9">
        <f t="shared" si="8"/>
        <v>0</v>
      </c>
      <c r="J11" s="16">
        <v>988000</v>
      </c>
      <c r="K11" s="16">
        <v>126865</v>
      </c>
      <c r="L11" s="15">
        <v>100000</v>
      </c>
      <c r="M11" s="9">
        <f t="shared" si="0"/>
        <v>1214865</v>
      </c>
      <c r="N11" s="14">
        <v>1.5</v>
      </c>
      <c r="O11" s="11">
        <f t="shared" ref="O11:O16" si="10">M11/30</f>
        <v>40495.5</v>
      </c>
      <c r="P11" s="8">
        <f t="shared" ref="P11:P16" si="11">N11*O11</f>
        <v>60743.25</v>
      </c>
      <c r="Q11" s="9">
        <f t="shared" si="9"/>
        <v>988000</v>
      </c>
      <c r="R11" s="9">
        <f t="shared" si="2"/>
        <v>32933.333333333336</v>
      </c>
      <c r="S11" s="13">
        <v>44013</v>
      </c>
      <c r="T11" s="13">
        <v>44043</v>
      </c>
      <c r="U11" s="11">
        <f t="shared" si="3"/>
        <v>30</v>
      </c>
      <c r="V11" s="10">
        <f t="shared" si="4"/>
        <v>1</v>
      </c>
      <c r="W11" s="10">
        <f t="shared" si="5"/>
        <v>1.25</v>
      </c>
      <c r="X11" s="10"/>
      <c r="Y11" s="10">
        <f t="shared" ref="Y11:Y16" si="12">X11*1.25</f>
        <v>0</v>
      </c>
      <c r="Z11" s="8">
        <f t="shared" si="6"/>
        <v>0</v>
      </c>
      <c r="AA11" s="9"/>
      <c r="AB11" s="8">
        <v>0</v>
      </c>
      <c r="AC11" s="7"/>
      <c r="AD11" s="12">
        <f t="shared" si="7"/>
        <v>60743.25</v>
      </c>
      <c r="AE11" s="1" t="s">
        <v>32</v>
      </c>
    </row>
    <row r="12" spans="1:31">
      <c r="A12" s="18" t="s">
        <v>31</v>
      </c>
      <c r="I12" s="9">
        <f t="shared" si="8"/>
        <v>0</v>
      </c>
      <c r="J12" s="16">
        <v>671000</v>
      </c>
      <c r="K12" s="16">
        <v>126865</v>
      </c>
      <c r="L12" s="15">
        <v>50000</v>
      </c>
      <c r="M12" s="9">
        <f t="shared" si="0"/>
        <v>847865</v>
      </c>
      <c r="N12" s="14">
        <v>1.5</v>
      </c>
      <c r="O12" s="11">
        <f t="shared" si="10"/>
        <v>28262.166666666668</v>
      </c>
      <c r="P12" s="8">
        <f t="shared" si="11"/>
        <v>42393.25</v>
      </c>
      <c r="Q12" s="9">
        <f t="shared" si="9"/>
        <v>671000</v>
      </c>
      <c r="R12" s="9">
        <f t="shared" si="2"/>
        <v>22366.666666666668</v>
      </c>
      <c r="S12" s="13">
        <v>44013</v>
      </c>
      <c r="T12" s="13">
        <v>44043</v>
      </c>
      <c r="U12" s="11">
        <f t="shared" si="3"/>
        <v>30</v>
      </c>
      <c r="V12" s="10">
        <f t="shared" si="4"/>
        <v>1</v>
      </c>
      <c r="W12" s="10">
        <f t="shared" si="5"/>
        <v>1.25</v>
      </c>
      <c r="X12" s="10"/>
      <c r="Y12" s="10">
        <f t="shared" si="12"/>
        <v>0</v>
      </c>
      <c r="Z12" s="8">
        <f t="shared" si="6"/>
        <v>0</v>
      </c>
      <c r="AA12" s="9">
        <v>0</v>
      </c>
      <c r="AB12" s="8">
        <v>0</v>
      </c>
      <c r="AC12" s="7"/>
      <c r="AD12" s="12">
        <f t="shared" si="7"/>
        <v>42393.25</v>
      </c>
      <c r="AE12" s="1" t="s">
        <v>32</v>
      </c>
    </row>
    <row r="13" spans="1:31">
      <c r="A13" s="18" t="s">
        <v>38</v>
      </c>
      <c r="I13" s="9">
        <f t="shared" si="8"/>
        <v>0</v>
      </c>
      <c r="J13" s="16">
        <v>609000</v>
      </c>
      <c r="K13" s="16">
        <v>126865</v>
      </c>
      <c r="L13" s="15">
        <v>50000</v>
      </c>
      <c r="M13" s="9">
        <f t="shared" si="0"/>
        <v>785865</v>
      </c>
      <c r="N13" s="14">
        <v>1.5</v>
      </c>
      <c r="O13" s="11">
        <f t="shared" si="10"/>
        <v>26195.5</v>
      </c>
      <c r="P13" s="8">
        <f t="shared" si="11"/>
        <v>39293.25</v>
      </c>
      <c r="Q13" s="9">
        <f t="shared" si="9"/>
        <v>609000</v>
      </c>
      <c r="R13" s="9">
        <f t="shared" si="2"/>
        <v>20300</v>
      </c>
      <c r="S13" s="13">
        <v>44013</v>
      </c>
      <c r="T13" s="13">
        <v>44043</v>
      </c>
      <c r="U13" s="11">
        <f t="shared" si="3"/>
        <v>30</v>
      </c>
      <c r="V13" s="10">
        <f t="shared" si="4"/>
        <v>1</v>
      </c>
      <c r="W13" s="10">
        <f t="shared" si="5"/>
        <v>1.25</v>
      </c>
      <c r="X13" s="10"/>
      <c r="Y13" s="10">
        <f t="shared" si="12"/>
        <v>0</v>
      </c>
      <c r="Z13" s="8">
        <f t="shared" si="6"/>
        <v>0</v>
      </c>
      <c r="AA13" s="9">
        <v>0</v>
      </c>
      <c r="AB13" s="8">
        <v>0</v>
      </c>
      <c r="AC13" s="7">
        <v>0</v>
      </c>
      <c r="AD13" s="12">
        <f t="shared" si="7"/>
        <v>39293.25</v>
      </c>
      <c r="AE13" s="1" t="s">
        <v>32</v>
      </c>
    </row>
    <row r="14" spans="1:31">
      <c r="A14" s="18" t="s">
        <v>36</v>
      </c>
      <c r="I14" s="9">
        <f t="shared" si="8"/>
        <v>0</v>
      </c>
      <c r="J14" s="16">
        <v>671000</v>
      </c>
      <c r="K14" s="16">
        <v>126865</v>
      </c>
      <c r="L14" s="15">
        <v>50000</v>
      </c>
      <c r="M14" s="9">
        <f t="shared" si="0"/>
        <v>847865</v>
      </c>
      <c r="N14" s="14">
        <v>1.5</v>
      </c>
      <c r="O14" s="11">
        <f t="shared" si="10"/>
        <v>28262.166666666668</v>
      </c>
      <c r="P14" s="8">
        <f t="shared" si="11"/>
        <v>42393.25</v>
      </c>
      <c r="Q14" s="9">
        <f t="shared" si="9"/>
        <v>671000</v>
      </c>
      <c r="R14" s="9">
        <f t="shared" si="2"/>
        <v>22366.666666666668</v>
      </c>
      <c r="S14" s="13">
        <v>44013</v>
      </c>
      <c r="T14" s="13">
        <v>44043</v>
      </c>
      <c r="U14" s="11">
        <f t="shared" si="3"/>
        <v>30</v>
      </c>
      <c r="V14" s="10">
        <f t="shared" si="4"/>
        <v>1</v>
      </c>
      <c r="W14" s="10">
        <f t="shared" si="5"/>
        <v>1.25</v>
      </c>
      <c r="X14" s="10"/>
      <c r="Y14" s="10">
        <f t="shared" si="12"/>
        <v>0</v>
      </c>
      <c r="Z14" s="8">
        <f t="shared" si="6"/>
        <v>0</v>
      </c>
      <c r="AA14" s="9">
        <v>0</v>
      </c>
      <c r="AB14" s="8">
        <v>0</v>
      </c>
      <c r="AC14" s="7">
        <v>0</v>
      </c>
      <c r="AD14" s="12">
        <f t="shared" si="7"/>
        <v>42393.25</v>
      </c>
      <c r="AE14" s="1" t="s">
        <v>32</v>
      </c>
    </row>
    <row r="15" spans="1:31">
      <c r="A15" s="18" t="s">
        <v>33</v>
      </c>
      <c r="I15" s="9">
        <f t="shared" si="8"/>
        <v>0</v>
      </c>
      <c r="J15" s="16">
        <v>2156000</v>
      </c>
      <c r="K15" s="16">
        <v>126865</v>
      </c>
      <c r="L15" s="15">
        <v>200000</v>
      </c>
      <c r="M15" s="9">
        <f t="shared" si="0"/>
        <v>2482865</v>
      </c>
      <c r="N15" s="14">
        <v>1.5</v>
      </c>
      <c r="O15" s="11">
        <f t="shared" si="10"/>
        <v>82762.166666666672</v>
      </c>
      <c r="P15" s="8">
        <f t="shared" si="11"/>
        <v>124143.25</v>
      </c>
      <c r="Q15" s="9">
        <f t="shared" si="9"/>
        <v>2156000</v>
      </c>
      <c r="R15" s="9">
        <f t="shared" si="2"/>
        <v>71866.666666666672</v>
      </c>
      <c r="S15" s="13">
        <v>44013</v>
      </c>
      <c r="T15" s="13">
        <v>44043</v>
      </c>
      <c r="U15" s="11">
        <f t="shared" si="3"/>
        <v>30</v>
      </c>
      <c r="V15" s="10">
        <f t="shared" si="4"/>
        <v>1</v>
      </c>
      <c r="W15" s="10">
        <f t="shared" si="5"/>
        <v>1.25</v>
      </c>
      <c r="X15" s="10"/>
      <c r="Y15" s="10">
        <f t="shared" si="12"/>
        <v>0</v>
      </c>
      <c r="Z15" s="8">
        <f t="shared" si="6"/>
        <v>0</v>
      </c>
      <c r="AA15" s="9">
        <v>0</v>
      </c>
      <c r="AB15" s="8">
        <v>0</v>
      </c>
      <c r="AC15" s="7">
        <v>0</v>
      </c>
      <c r="AD15" s="17">
        <f t="shared" si="7"/>
        <v>124143.25</v>
      </c>
    </row>
    <row r="16" spans="1:31">
      <c r="A16" s="18" t="s">
        <v>34</v>
      </c>
      <c r="I16" s="9">
        <f t="shared" si="8"/>
        <v>0</v>
      </c>
      <c r="J16" s="16">
        <v>608000</v>
      </c>
      <c r="K16" s="16">
        <v>126865</v>
      </c>
      <c r="L16" s="15">
        <v>50000</v>
      </c>
      <c r="M16" s="9">
        <f t="shared" si="0"/>
        <v>784865</v>
      </c>
      <c r="N16" s="14">
        <v>1.5</v>
      </c>
      <c r="O16" s="11">
        <f t="shared" si="10"/>
        <v>26162.166666666668</v>
      </c>
      <c r="P16" s="8">
        <f t="shared" si="11"/>
        <v>39243.25</v>
      </c>
      <c r="Q16" s="9">
        <f t="shared" si="9"/>
        <v>608000</v>
      </c>
      <c r="R16" s="9">
        <f t="shared" si="2"/>
        <v>20266.666666666668</v>
      </c>
      <c r="S16" s="13">
        <v>44013</v>
      </c>
      <c r="T16" s="13">
        <v>44043</v>
      </c>
      <c r="U16" s="11">
        <f t="shared" si="3"/>
        <v>30</v>
      </c>
      <c r="V16" s="10">
        <f t="shared" si="4"/>
        <v>1</v>
      </c>
      <c r="W16" s="10">
        <f t="shared" si="5"/>
        <v>1.25</v>
      </c>
      <c r="X16" s="10"/>
      <c r="Y16" s="10">
        <f t="shared" si="12"/>
        <v>0</v>
      </c>
      <c r="Z16" s="8">
        <f t="shared" si="6"/>
        <v>0</v>
      </c>
      <c r="AA16" s="9">
        <v>0</v>
      </c>
      <c r="AB16" s="8">
        <v>0</v>
      </c>
      <c r="AC16" s="7">
        <v>0</v>
      </c>
      <c r="AD16" s="12">
        <f t="shared" si="7"/>
        <v>39243.25</v>
      </c>
      <c r="AE16" s="1" t="s">
        <v>32</v>
      </c>
    </row>
    <row r="17" spans="1:32">
      <c r="A17" s="18"/>
      <c r="I17" s="9">
        <f t="shared" si="8"/>
        <v>0</v>
      </c>
      <c r="J17" s="9"/>
      <c r="K17" s="9"/>
      <c r="L17" s="9"/>
      <c r="M17" s="9">
        <f t="shared" si="0"/>
        <v>0</v>
      </c>
      <c r="P17" s="8">
        <f>M17*N17</f>
        <v>0</v>
      </c>
      <c r="Q17" s="9">
        <f t="shared" si="9"/>
        <v>0</v>
      </c>
      <c r="R17" s="9">
        <f t="shared" si="2"/>
        <v>0</v>
      </c>
      <c r="U17" s="11">
        <f t="shared" si="3"/>
        <v>0</v>
      </c>
      <c r="V17" s="10">
        <f t="shared" si="4"/>
        <v>0</v>
      </c>
      <c r="W17" s="10">
        <f t="shared" si="5"/>
        <v>0</v>
      </c>
      <c r="X17" s="10"/>
      <c r="Y17" s="10"/>
      <c r="Z17" s="8">
        <f t="shared" si="6"/>
        <v>0</v>
      </c>
      <c r="AA17" s="9">
        <v>0</v>
      </c>
      <c r="AB17" s="8">
        <v>0</v>
      </c>
      <c r="AC17" s="7">
        <v>0</v>
      </c>
      <c r="AD17" s="6">
        <f t="shared" si="7"/>
        <v>0</v>
      </c>
    </row>
    <row r="18" spans="1:32">
      <c r="A18" s="18"/>
      <c r="I18" s="9">
        <f t="shared" si="8"/>
        <v>0</v>
      </c>
      <c r="J18" s="9"/>
      <c r="K18" s="16"/>
      <c r="L18" s="9"/>
      <c r="M18" s="9">
        <f t="shared" si="0"/>
        <v>0</v>
      </c>
      <c r="P18" s="8">
        <f>M18*N18</f>
        <v>0</v>
      </c>
      <c r="Q18" s="9">
        <f t="shared" si="9"/>
        <v>0</v>
      </c>
      <c r="R18" s="9">
        <f t="shared" si="2"/>
        <v>0</v>
      </c>
      <c r="U18" s="11">
        <f t="shared" si="3"/>
        <v>0</v>
      </c>
      <c r="V18" s="10">
        <f t="shared" si="4"/>
        <v>0</v>
      </c>
      <c r="W18" s="10">
        <f t="shared" si="5"/>
        <v>0</v>
      </c>
      <c r="X18" s="10"/>
      <c r="Y18" s="10"/>
      <c r="Z18" s="8">
        <f t="shared" si="6"/>
        <v>0</v>
      </c>
      <c r="AA18" s="9">
        <v>0</v>
      </c>
      <c r="AB18" s="8">
        <v>0</v>
      </c>
      <c r="AC18" s="7">
        <v>0</v>
      </c>
      <c r="AD18" s="6">
        <f t="shared" si="7"/>
        <v>0</v>
      </c>
    </row>
    <row r="19" spans="1:32">
      <c r="A19" s="18" t="s">
        <v>39</v>
      </c>
      <c r="I19" s="9">
        <f t="shared" si="8"/>
        <v>0</v>
      </c>
      <c r="J19" s="16"/>
      <c r="K19" s="16"/>
      <c r="L19" s="9"/>
      <c r="M19" s="9">
        <f t="shared" si="0"/>
        <v>0</v>
      </c>
      <c r="P19" s="8">
        <f>M19*N19</f>
        <v>0</v>
      </c>
      <c r="Q19" s="9">
        <v>1491492</v>
      </c>
      <c r="R19" s="9">
        <f t="shared" si="2"/>
        <v>49716.4</v>
      </c>
      <c r="S19" s="3">
        <v>44440</v>
      </c>
      <c r="T19" s="3">
        <v>44500</v>
      </c>
      <c r="U19" s="11">
        <f t="shared" si="3"/>
        <v>60</v>
      </c>
      <c r="V19" s="10">
        <f t="shared" si="4"/>
        <v>2</v>
      </c>
      <c r="W19" s="10">
        <f t="shared" si="5"/>
        <v>2.5</v>
      </c>
      <c r="X19" s="10"/>
      <c r="Y19" s="10">
        <v>3.5</v>
      </c>
      <c r="Z19" s="8">
        <f t="shared" si="6"/>
        <v>174007.4</v>
      </c>
      <c r="AA19" s="9">
        <v>0</v>
      </c>
      <c r="AB19" s="8">
        <v>0</v>
      </c>
      <c r="AC19" s="7">
        <v>0</v>
      </c>
      <c r="AD19" s="6">
        <f t="shared" si="7"/>
        <v>174007.4</v>
      </c>
    </row>
    <row r="20" spans="1:32">
      <c r="A20" s="18" t="s">
        <v>40</v>
      </c>
      <c r="I20" s="9">
        <f>(H20+F20+G20)/3</f>
        <v>0</v>
      </c>
      <c r="J20" s="16"/>
      <c r="K20" s="16"/>
      <c r="L20" s="9"/>
      <c r="M20" s="9">
        <f t="shared" si="0"/>
        <v>0</v>
      </c>
      <c r="P20" s="8">
        <f>M20*N20</f>
        <v>0</v>
      </c>
      <c r="Q20" s="9">
        <v>729417</v>
      </c>
      <c r="R20" s="9">
        <f t="shared" si="2"/>
        <v>24313.9</v>
      </c>
      <c r="S20" s="3">
        <v>44440</v>
      </c>
      <c r="T20" s="3">
        <v>44500</v>
      </c>
      <c r="U20" s="11">
        <f t="shared" si="3"/>
        <v>60</v>
      </c>
      <c r="V20" s="10">
        <f t="shared" si="4"/>
        <v>2</v>
      </c>
      <c r="W20" s="10">
        <f t="shared" si="5"/>
        <v>2.5</v>
      </c>
      <c r="X20" s="10"/>
      <c r="Y20" s="10">
        <v>3.5</v>
      </c>
      <c r="Z20" s="8">
        <f t="shared" si="6"/>
        <v>85098.650000000009</v>
      </c>
      <c r="AA20" s="9">
        <v>0</v>
      </c>
      <c r="AB20" s="8">
        <v>0</v>
      </c>
      <c r="AC20" s="7">
        <v>0</v>
      </c>
      <c r="AD20" s="6">
        <f t="shared" si="7"/>
        <v>85098.650000000009</v>
      </c>
    </row>
    <row r="21" spans="1:32">
      <c r="A21" s="82">
        <v>2023</v>
      </c>
      <c r="B21" s="37"/>
      <c r="C21" s="38"/>
      <c r="D21" s="38"/>
      <c r="E21" s="38"/>
      <c r="F21" s="48" t="s">
        <v>8</v>
      </c>
      <c r="G21" s="48" t="s">
        <v>41</v>
      </c>
      <c r="H21" s="48" t="s">
        <v>42</v>
      </c>
      <c r="I21" s="39"/>
      <c r="J21" s="40"/>
      <c r="K21" s="40"/>
      <c r="L21" s="39"/>
      <c r="M21" s="39"/>
      <c r="N21" s="41"/>
      <c r="O21" s="41"/>
      <c r="P21" s="42"/>
      <c r="Q21" s="39"/>
      <c r="R21" s="39"/>
      <c r="S21" s="43"/>
      <c r="T21" s="43"/>
      <c r="U21" s="44"/>
      <c r="V21" s="45"/>
      <c r="W21" s="45"/>
      <c r="X21" s="45"/>
      <c r="Y21" s="45"/>
      <c r="Z21" s="42"/>
      <c r="AA21" s="39">
        <v>0</v>
      </c>
      <c r="AB21" s="42">
        <v>0</v>
      </c>
      <c r="AC21" s="46"/>
      <c r="AD21" s="47"/>
      <c r="AE21" s="41"/>
    </row>
    <row r="22" spans="1:32">
      <c r="A22" s="49" t="s">
        <v>43</v>
      </c>
      <c r="F22" s="35"/>
      <c r="G22" s="35"/>
      <c r="H22" s="35"/>
      <c r="I22" s="9">
        <f t="shared" ref="I22:I53" si="13">(H22+F22+G22)/3</f>
        <v>0</v>
      </c>
      <c r="J22" s="16">
        <v>493000</v>
      </c>
      <c r="K22" s="34">
        <f>J22*25%</f>
        <v>123250</v>
      </c>
      <c r="L22" s="9">
        <v>100000</v>
      </c>
      <c r="M22" s="9">
        <f t="shared" ref="M22:M53" si="14">I22+J22+K22+L22</f>
        <v>716250</v>
      </c>
      <c r="N22" s="1">
        <v>0</v>
      </c>
      <c r="P22" s="8">
        <f t="shared" ref="P22:P53" si="15">M22*N22</f>
        <v>0</v>
      </c>
      <c r="Q22" s="9">
        <f t="shared" ref="Q22:Q53" si="16">I22+J22</f>
        <v>493000</v>
      </c>
      <c r="R22" s="9">
        <f t="shared" ref="R22:R53" si="17">Q22/30</f>
        <v>16433.333333333332</v>
      </c>
      <c r="S22" s="3">
        <v>45108</v>
      </c>
      <c r="T22" s="3">
        <v>45244</v>
      </c>
      <c r="U22" s="11">
        <f t="shared" ref="U22:U53" si="18">T22-S22</f>
        <v>136</v>
      </c>
      <c r="V22" s="10">
        <f t="shared" ref="V22:V53" si="19">U22/30</f>
        <v>4.5333333333333332</v>
      </c>
      <c r="W22" s="10">
        <f t="shared" ref="W22:W53" si="20">V22*1.25</f>
        <v>5.6666666666666661</v>
      </c>
      <c r="X22" s="10">
        <v>0</v>
      </c>
      <c r="Y22" s="1">
        <v>8.67</v>
      </c>
      <c r="Z22" s="8">
        <f t="shared" ref="Z22:Z53" si="21">Y22*R22</f>
        <v>142477</v>
      </c>
      <c r="AA22" s="9">
        <v>0</v>
      </c>
      <c r="AB22" s="8">
        <v>0</v>
      </c>
      <c r="AC22" s="7">
        <v>350211</v>
      </c>
      <c r="AD22" s="6">
        <f t="shared" ref="AD22:AD53" si="22">P22+Z22-AA22+AB22+AC22</f>
        <v>492688</v>
      </c>
      <c r="AF22" s="83" t="s">
        <v>44</v>
      </c>
    </row>
    <row r="23" spans="1:32">
      <c r="A23" s="49" t="s">
        <v>45</v>
      </c>
      <c r="F23" s="35"/>
      <c r="G23" s="35"/>
      <c r="H23" s="35"/>
      <c r="I23" s="9">
        <f t="shared" si="13"/>
        <v>0</v>
      </c>
      <c r="J23" s="16">
        <v>495025</v>
      </c>
      <c r="K23" s="34">
        <f t="shared" ref="K23:K30" si="23">J23*25%</f>
        <v>123756.25</v>
      </c>
      <c r="L23" s="9">
        <v>40000</v>
      </c>
      <c r="M23" s="9">
        <f t="shared" si="14"/>
        <v>658781.25</v>
      </c>
      <c r="N23" s="1">
        <v>0</v>
      </c>
      <c r="P23" s="8">
        <f t="shared" si="15"/>
        <v>0</v>
      </c>
      <c r="Q23" s="9">
        <f t="shared" si="16"/>
        <v>495025</v>
      </c>
      <c r="R23" s="9">
        <f t="shared" si="17"/>
        <v>16500.833333333332</v>
      </c>
      <c r="S23" s="3">
        <v>45108</v>
      </c>
      <c r="T23" s="3">
        <v>45244</v>
      </c>
      <c r="U23" s="11">
        <f t="shared" si="18"/>
        <v>136</v>
      </c>
      <c r="V23" s="10">
        <f t="shared" si="19"/>
        <v>4.5333333333333332</v>
      </c>
      <c r="W23" s="10">
        <f t="shared" si="20"/>
        <v>5.6666666666666661</v>
      </c>
      <c r="X23" s="10">
        <v>0</v>
      </c>
      <c r="Y23" s="1">
        <v>8.67</v>
      </c>
      <c r="Z23" s="8">
        <f t="shared" si="21"/>
        <v>143062.22499999998</v>
      </c>
      <c r="AA23" s="9">
        <v>0</v>
      </c>
      <c r="AB23" s="8">
        <v>0</v>
      </c>
      <c r="AC23" s="7">
        <v>267206</v>
      </c>
      <c r="AD23" s="6">
        <f t="shared" si="22"/>
        <v>410268.22499999998</v>
      </c>
      <c r="AF23" s="83" t="s">
        <v>44</v>
      </c>
    </row>
    <row r="24" spans="1:32">
      <c r="A24" s="49" t="s">
        <v>46</v>
      </c>
      <c r="F24" s="4">
        <v>158400</v>
      </c>
      <c r="G24" s="4">
        <v>342357</v>
      </c>
      <c r="H24" s="4">
        <v>339891</v>
      </c>
      <c r="I24" s="9">
        <f t="shared" si="13"/>
        <v>280216</v>
      </c>
      <c r="J24" s="16">
        <v>600000</v>
      </c>
      <c r="K24" s="34">
        <f t="shared" si="23"/>
        <v>150000</v>
      </c>
      <c r="L24" s="9">
        <v>20000</v>
      </c>
      <c r="M24" s="9">
        <f t="shared" si="14"/>
        <v>1050216</v>
      </c>
      <c r="N24" s="1">
        <v>5</v>
      </c>
      <c r="P24" s="8">
        <f t="shared" si="15"/>
        <v>5251080</v>
      </c>
      <c r="Q24" s="9">
        <f t="shared" si="16"/>
        <v>880216</v>
      </c>
      <c r="R24" s="9">
        <f t="shared" si="17"/>
        <v>29340.533333333333</v>
      </c>
      <c r="S24" s="3">
        <v>45108</v>
      </c>
      <c r="T24" s="3">
        <v>45244</v>
      </c>
      <c r="U24" s="11">
        <f t="shared" si="18"/>
        <v>136</v>
      </c>
      <c r="V24" s="10">
        <f t="shared" si="19"/>
        <v>4.5333333333333332</v>
      </c>
      <c r="W24" s="10">
        <f t="shared" si="20"/>
        <v>5.6666666666666661</v>
      </c>
      <c r="X24" s="36">
        <v>13.75</v>
      </c>
      <c r="Y24" s="1">
        <v>29.42</v>
      </c>
      <c r="Z24" s="8">
        <f t="shared" si="21"/>
        <v>863198.49066666665</v>
      </c>
      <c r="AA24" s="9">
        <v>886793</v>
      </c>
      <c r="AB24" s="8">
        <v>0</v>
      </c>
      <c r="AC24" s="7">
        <v>315609</v>
      </c>
      <c r="AD24" s="6">
        <f t="shared" si="22"/>
        <v>5543094.490666667</v>
      </c>
      <c r="AE24" s="23">
        <f>AD24/2</f>
        <v>2771547.2453333335</v>
      </c>
      <c r="AF24" s="23" t="s">
        <v>47</v>
      </c>
    </row>
    <row r="25" spans="1:32" ht="14.25" customHeight="1">
      <c r="A25" s="49" t="s">
        <v>48</v>
      </c>
      <c r="F25" s="4">
        <v>244800</v>
      </c>
      <c r="G25" s="4">
        <v>542919</v>
      </c>
      <c r="H25" s="4">
        <v>423318</v>
      </c>
      <c r="I25" s="9">
        <f t="shared" si="13"/>
        <v>403679</v>
      </c>
      <c r="J25" s="16">
        <v>450000</v>
      </c>
      <c r="K25" s="34">
        <f t="shared" si="23"/>
        <v>112500</v>
      </c>
      <c r="L25" s="9">
        <v>150000</v>
      </c>
      <c r="M25" s="9">
        <f t="shared" si="14"/>
        <v>1116179</v>
      </c>
      <c r="N25" s="1">
        <v>6</v>
      </c>
      <c r="P25" s="8">
        <f t="shared" si="15"/>
        <v>6697074</v>
      </c>
      <c r="Q25" s="9">
        <f t="shared" si="16"/>
        <v>853679</v>
      </c>
      <c r="R25" s="9">
        <f t="shared" si="17"/>
        <v>28455.966666666667</v>
      </c>
      <c r="S25" s="3">
        <v>45108</v>
      </c>
      <c r="T25" s="3">
        <v>45244</v>
      </c>
      <c r="U25" s="11">
        <f t="shared" si="18"/>
        <v>136</v>
      </c>
      <c r="V25" s="10">
        <f t="shared" si="19"/>
        <v>4.5333333333333332</v>
      </c>
      <c r="W25" s="10">
        <f t="shared" si="20"/>
        <v>5.6666666666666661</v>
      </c>
      <c r="X25" s="36">
        <v>11.96</v>
      </c>
      <c r="Y25" s="1">
        <v>24.63</v>
      </c>
      <c r="Z25" s="8">
        <f t="shared" si="21"/>
        <v>700870.45900000003</v>
      </c>
      <c r="AA25" s="9">
        <v>836344</v>
      </c>
      <c r="AB25" s="8"/>
      <c r="AC25" s="8">
        <v>351468</v>
      </c>
      <c r="AD25" s="6">
        <f t="shared" si="22"/>
        <v>6913068.4589999998</v>
      </c>
      <c r="AE25" s="23">
        <f>AD25/2</f>
        <v>3456534.2294999999</v>
      </c>
      <c r="AF25" s="23" t="s">
        <v>47</v>
      </c>
    </row>
    <row r="26" spans="1:32">
      <c r="A26" s="49" t="s">
        <v>49</v>
      </c>
      <c r="F26" s="4">
        <v>304800</v>
      </c>
      <c r="G26" s="4">
        <v>584919</v>
      </c>
      <c r="H26" s="4">
        <v>485784</v>
      </c>
      <c r="I26" s="9">
        <f t="shared" si="13"/>
        <v>458501</v>
      </c>
      <c r="J26" s="16">
        <v>624500</v>
      </c>
      <c r="K26" s="34">
        <f t="shared" si="23"/>
        <v>156125</v>
      </c>
      <c r="L26" s="9">
        <v>20000</v>
      </c>
      <c r="M26" s="9">
        <f t="shared" si="14"/>
        <v>1259126</v>
      </c>
      <c r="N26" s="1">
        <v>3</v>
      </c>
      <c r="P26" s="8">
        <f t="shared" si="15"/>
        <v>3777378</v>
      </c>
      <c r="Q26" s="9">
        <f t="shared" si="16"/>
        <v>1083001</v>
      </c>
      <c r="R26" s="9">
        <f t="shared" si="17"/>
        <v>36100.033333333333</v>
      </c>
      <c r="S26" s="3">
        <v>45108</v>
      </c>
      <c r="T26" s="3">
        <v>45244</v>
      </c>
      <c r="U26" s="11">
        <f t="shared" si="18"/>
        <v>136</v>
      </c>
      <c r="V26" s="10">
        <f t="shared" si="19"/>
        <v>4.5333333333333332</v>
      </c>
      <c r="W26" s="10">
        <f t="shared" si="20"/>
        <v>5.6666666666666661</v>
      </c>
      <c r="X26" s="36">
        <v>11.79</v>
      </c>
      <c r="Y26" s="1">
        <v>24.46</v>
      </c>
      <c r="Z26" s="8">
        <f t="shared" si="21"/>
        <v>883006.81533333333</v>
      </c>
      <c r="AA26" s="9">
        <v>617871</v>
      </c>
      <c r="AB26" s="8">
        <v>0</v>
      </c>
      <c r="AC26" s="7">
        <v>350609</v>
      </c>
      <c r="AD26" s="6">
        <f t="shared" si="22"/>
        <v>4393122.8153333329</v>
      </c>
      <c r="AE26" s="23">
        <f>AD26/2</f>
        <v>2196561.4076666664</v>
      </c>
      <c r="AF26" s="23" t="s">
        <v>47</v>
      </c>
    </row>
    <row r="27" spans="1:32">
      <c r="A27" s="49" t="s">
        <v>50</v>
      </c>
      <c r="F27" s="4">
        <v>885600</v>
      </c>
      <c r="G27" s="4">
        <v>1163952</v>
      </c>
      <c r="H27" s="4">
        <v>1273625</v>
      </c>
      <c r="I27" s="9">
        <f t="shared" si="13"/>
        <v>1107725.6666666667</v>
      </c>
      <c r="J27" s="16">
        <v>1175000</v>
      </c>
      <c r="K27" s="34">
        <v>174165</v>
      </c>
      <c r="L27" s="9">
        <v>224000</v>
      </c>
      <c r="M27" s="9">
        <f t="shared" si="14"/>
        <v>2680890.666666667</v>
      </c>
      <c r="N27" s="1">
        <v>5</v>
      </c>
      <c r="P27" s="8">
        <f t="shared" si="15"/>
        <v>13404453.333333336</v>
      </c>
      <c r="Q27" s="9">
        <f t="shared" si="16"/>
        <v>2282725.666666667</v>
      </c>
      <c r="R27" s="9">
        <f t="shared" si="17"/>
        <v>76090.855555555565</v>
      </c>
      <c r="S27" s="3">
        <v>45108</v>
      </c>
      <c r="T27" s="3">
        <v>45244</v>
      </c>
      <c r="U27" s="11">
        <f t="shared" si="18"/>
        <v>136</v>
      </c>
      <c r="V27" s="10">
        <f t="shared" si="19"/>
        <v>4.5333333333333332</v>
      </c>
      <c r="W27" s="10">
        <f t="shared" si="20"/>
        <v>5.6666666666666661</v>
      </c>
      <c r="X27" s="36">
        <v>22.87</v>
      </c>
      <c r="Y27" s="1">
        <v>43.54</v>
      </c>
      <c r="Z27" s="8">
        <f t="shared" si="21"/>
        <v>3312995.8508888893</v>
      </c>
      <c r="AA27" s="9">
        <v>1672421</v>
      </c>
      <c r="AB27" s="8">
        <v>0</v>
      </c>
      <c r="AC27" s="7">
        <v>830749</v>
      </c>
      <c r="AD27" s="6">
        <f t="shared" si="22"/>
        <v>15875777.184222225</v>
      </c>
      <c r="AE27" s="23">
        <f>AD27/2</f>
        <v>7937888.5921111125</v>
      </c>
      <c r="AF27" s="23" t="s">
        <v>47</v>
      </c>
    </row>
    <row r="28" spans="1:32">
      <c r="A28" s="49" t="s">
        <v>51</v>
      </c>
      <c r="I28" s="9">
        <f t="shared" si="13"/>
        <v>0</v>
      </c>
      <c r="J28" s="16">
        <v>490436</v>
      </c>
      <c r="K28" s="34">
        <f t="shared" si="23"/>
        <v>122609</v>
      </c>
      <c r="L28" s="9">
        <v>100000</v>
      </c>
      <c r="M28" s="9">
        <f t="shared" si="14"/>
        <v>713045</v>
      </c>
      <c r="N28" s="1">
        <v>0</v>
      </c>
      <c r="P28" s="8">
        <f t="shared" si="15"/>
        <v>0</v>
      </c>
      <c r="Q28" s="9">
        <f t="shared" si="16"/>
        <v>490436</v>
      </c>
      <c r="R28" s="9">
        <f t="shared" si="17"/>
        <v>16347.866666666667</v>
      </c>
      <c r="S28" s="3">
        <v>45108</v>
      </c>
      <c r="T28" s="3">
        <v>45244</v>
      </c>
      <c r="U28" s="11">
        <f t="shared" si="18"/>
        <v>136</v>
      </c>
      <c r="V28" s="10">
        <f t="shared" si="19"/>
        <v>4.5333333333333332</v>
      </c>
      <c r="W28" s="10">
        <f t="shared" si="20"/>
        <v>5.6666666666666661</v>
      </c>
      <c r="X28" s="36">
        <v>4.45</v>
      </c>
      <c r="Y28" s="1">
        <v>15.12</v>
      </c>
      <c r="Z28" s="8">
        <f t="shared" si="21"/>
        <v>247179.74399999998</v>
      </c>
      <c r="AA28" s="9">
        <v>0</v>
      </c>
      <c r="AB28" s="8">
        <v>0</v>
      </c>
      <c r="AC28" s="7">
        <v>291641</v>
      </c>
      <c r="AD28" s="6">
        <f t="shared" si="22"/>
        <v>538820.74399999995</v>
      </c>
      <c r="AF28" s="83" t="s">
        <v>44</v>
      </c>
    </row>
    <row r="29" spans="1:32">
      <c r="A29" s="49" t="s">
        <v>52</v>
      </c>
      <c r="F29" s="4">
        <v>195600</v>
      </c>
      <c r="G29" s="4">
        <v>424784</v>
      </c>
      <c r="H29" s="4">
        <v>352872</v>
      </c>
      <c r="I29" s="9">
        <f t="shared" si="13"/>
        <v>324418.66666666669</v>
      </c>
      <c r="J29" s="16">
        <v>476567</v>
      </c>
      <c r="K29" s="34">
        <f t="shared" si="23"/>
        <v>119141.75</v>
      </c>
      <c r="L29" s="9">
        <v>100000</v>
      </c>
      <c r="M29" s="9">
        <f t="shared" si="14"/>
        <v>1020127.4166666667</v>
      </c>
      <c r="N29" s="1">
        <v>4</v>
      </c>
      <c r="P29" s="8">
        <f t="shared" si="15"/>
        <v>4080509.666666667</v>
      </c>
      <c r="Q29" s="9">
        <f t="shared" si="16"/>
        <v>800985.66666666674</v>
      </c>
      <c r="R29" s="9">
        <f t="shared" si="17"/>
        <v>26699.522222222226</v>
      </c>
      <c r="S29" s="3">
        <v>45108</v>
      </c>
      <c r="T29" s="3">
        <v>45244</v>
      </c>
      <c r="U29" s="11">
        <f t="shared" si="18"/>
        <v>136</v>
      </c>
      <c r="V29" s="10">
        <f t="shared" si="19"/>
        <v>4.5333333333333332</v>
      </c>
      <c r="W29" s="10">
        <f t="shared" si="20"/>
        <v>5.6666666666666661</v>
      </c>
      <c r="X29" s="36">
        <v>5.54</v>
      </c>
      <c r="Y29" s="1">
        <v>16.21</v>
      </c>
      <c r="Z29" s="8">
        <f t="shared" si="21"/>
        <v>432799.2552222223</v>
      </c>
      <c r="AA29" s="9">
        <v>594958</v>
      </c>
      <c r="AB29" s="8">
        <v>0</v>
      </c>
      <c r="AC29" s="7">
        <v>351053</v>
      </c>
      <c r="AD29" s="6">
        <f t="shared" si="22"/>
        <v>4269403.9218888897</v>
      </c>
      <c r="AE29" s="23">
        <f>AD29/2</f>
        <v>2134701.9609444449</v>
      </c>
      <c r="AF29" s="23" t="s">
        <v>47</v>
      </c>
    </row>
    <row r="30" spans="1:32">
      <c r="A30" s="33" t="s">
        <v>53</v>
      </c>
      <c r="F30" s="4">
        <v>178800</v>
      </c>
      <c r="G30" s="4">
        <v>455628</v>
      </c>
      <c r="H30" s="4">
        <v>345891</v>
      </c>
      <c r="I30" s="9">
        <f t="shared" si="13"/>
        <v>326773</v>
      </c>
      <c r="J30" s="16">
        <v>488758</v>
      </c>
      <c r="K30" s="34">
        <f t="shared" si="23"/>
        <v>122189.5</v>
      </c>
      <c r="L30" s="9">
        <v>100000</v>
      </c>
      <c r="M30" s="9">
        <f t="shared" si="14"/>
        <v>1037720.5</v>
      </c>
      <c r="N30" s="1">
        <v>1</v>
      </c>
      <c r="P30" s="8">
        <f t="shared" si="15"/>
        <v>1037720.5</v>
      </c>
      <c r="Q30" s="9">
        <f t="shared" si="16"/>
        <v>815531</v>
      </c>
      <c r="R30" s="9">
        <f t="shared" si="17"/>
        <v>27184.366666666665</v>
      </c>
      <c r="S30" s="3">
        <v>45108</v>
      </c>
      <c r="T30" s="3">
        <v>45244</v>
      </c>
      <c r="U30" s="11">
        <f t="shared" si="18"/>
        <v>136</v>
      </c>
      <c r="V30" s="10">
        <f t="shared" si="19"/>
        <v>4.5333333333333332</v>
      </c>
      <c r="W30" s="10">
        <f t="shared" si="20"/>
        <v>5.6666666666666661</v>
      </c>
      <c r="X30" s="36">
        <v>14.95</v>
      </c>
      <c r="Y30" s="1">
        <v>30.62</v>
      </c>
      <c r="Z30" s="8">
        <f t="shared" si="21"/>
        <v>832385.3073333333</v>
      </c>
      <c r="AA30" s="9">
        <v>244754</v>
      </c>
      <c r="AB30" s="8">
        <v>0</v>
      </c>
      <c r="AC30" s="7">
        <v>278288</v>
      </c>
      <c r="AD30" s="6">
        <f t="shared" si="22"/>
        <v>1903639.8073333334</v>
      </c>
      <c r="AE30" s="23">
        <f>AD30/2</f>
        <v>951819.90366666671</v>
      </c>
      <c r="AF30" s="23" t="s">
        <v>47</v>
      </c>
    </row>
    <row r="31" spans="1:32">
      <c r="A31" s="18"/>
      <c r="I31" s="9">
        <f t="shared" si="13"/>
        <v>0</v>
      </c>
      <c r="J31" s="16"/>
      <c r="K31" s="16"/>
      <c r="L31" s="9"/>
      <c r="M31" s="9">
        <f t="shared" si="14"/>
        <v>0</v>
      </c>
      <c r="P31" s="8">
        <f t="shared" si="15"/>
        <v>0</v>
      </c>
      <c r="Q31" s="9">
        <f t="shared" si="16"/>
        <v>0</v>
      </c>
      <c r="R31" s="9">
        <f t="shared" si="17"/>
        <v>0</v>
      </c>
      <c r="U31" s="11">
        <f t="shared" si="18"/>
        <v>0</v>
      </c>
      <c r="V31" s="10">
        <f t="shared" si="19"/>
        <v>0</v>
      </c>
      <c r="W31" s="10">
        <f t="shared" si="20"/>
        <v>0</v>
      </c>
      <c r="X31" s="10"/>
      <c r="Z31" s="8">
        <f t="shared" si="21"/>
        <v>0</v>
      </c>
      <c r="AA31" s="9">
        <v>0</v>
      </c>
      <c r="AB31" s="8">
        <v>0</v>
      </c>
      <c r="AC31" s="7">
        <v>0</v>
      </c>
      <c r="AD31" s="6">
        <f t="shared" si="22"/>
        <v>0</v>
      </c>
    </row>
    <row r="32" spans="1:32">
      <c r="A32" s="18"/>
      <c r="I32" s="9">
        <f t="shared" si="13"/>
        <v>0</v>
      </c>
      <c r="J32" s="16"/>
      <c r="K32" s="16"/>
      <c r="L32" s="9"/>
      <c r="M32" s="9">
        <f t="shared" si="14"/>
        <v>0</v>
      </c>
      <c r="P32" s="8">
        <f t="shared" si="15"/>
        <v>0</v>
      </c>
      <c r="Q32" s="9">
        <f t="shared" si="16"/>
        <v>0</v>
      </c>
      <c r="R32" s="9">
        <f t="shared" si="17"/>
        <v>0</v>
      </c>
      <c r="U32" s="11">
        <f t="shared" si="18"/>
        <v>0</v>
      </c>
      <c r="V32" s="10">
        <f t="shared" si="19"/>
        <v>0</v>
      </c>
      <c r="W32" s="10">
        <f t="shared" si="20"/>
        <v>0</v>
      </c>
      <c r="X32" s="10"/>
      <c r="Z32" s="8">
        <f t="shared" si="21"/>
        <v>0</v>
      </c>
      <c r="AA32" s="9">
        <v>0</v>
      </c>
      <c r="AB32" s="8">
        <v>0</v>
      </c>
      <c r="AC32" s="7">
        <v>0</v>
      </c>
      <c r="AD32" s="6">
        <f t="shared" si="22"/>
        <v>0</v>
      </c>
    </row>
    <row r="33" spans="1:30">
      <c r="A33" s="18"/>
      <c r="I33" s="9">
        <f t="shared" si="13"/>
        <v>0</v>
      </c>
      <c r="J33" s="16"/>
      <c r="K33" s="9"/>
      <c r="L33" s="9"/>
      <c r="M33" s="9">
        <f t="shared" si="14"/>
        <v>0</v>
      </c>
      <c r="P33" s="8">
        <f t="shared" si="15"/>
        <v>0</v>
      </c>
      <c r="Q33" s="9">
        <f t="shared" si="16"/>
        <v>0</v>
      </c>
      <c r="R33" s="9">
        <f t="shared" si="17"/>
        <v>0</v>
      </c>
      <c r="U33" s="11">
        <f t="shared" si="18"/>
        <v>0</v>
      </c>
      <c r="V33" s="10">
        <f t="shared" si="19"/>
        <v>0</v>
      </c>
      <c r="W33" s="10">
        <f t="shared" si="20"/>
        <v>0</v>
      </c>
      <c r="X33" s="10"/>
      <c r="Z33" s="8">
        <f t="shared" si="21"/>
        <v>0</v>
      </c>
      <c r="AA33" s="9">
        <v>0</v>
      </c>
      <c r="AB33" s="8">
        <v>0</v>
      </c>
      <c r="AC33" s="7">
        <v>0</v>
      </c>
      <c r="AD33" s="6">
        <f t="shared" si="22"/>
        <v>0</v>
      </c>
    </row>
    <row r="34" spans="1:30">
      <c r="A34" s="18"/>
      <c r="I34" s="9">
        <f t="shared" si="13"/>
        <v>0</v>
      </c>
      <c r="J34" s="16"/>
      <c r="K34" s="9"/>
      <c r="L34" s="9"/>
      <c r="M34" s="9">
        <f t="shared" si="14"/>
        <v>0</v>
      </c>
      <c r="P34" s="8">
        <f t="shared" si="15"/>
        <v>0</v>
      </c>
      <c r="Q34" s="9">
        <f t="shared" si="16"/>
        <v>0</v>
      </c>
      <c r="R34" s="9">
        <f t="shared" si="17"/>
        <v>0</v>
      </c>
      <c r="U34" s="11">
        <f t="shared" si="18"/>
        <v>0</v>
      </c>
      <c r="V34" s="10">
        <f t="shared" si="19"/>
        <v>0</v>
      </c>
      <c r="W34" s="10">
        <f t="shared" si="20"/>
        <v>0</v>
      </c>
      <c r="X34" s="10"/>
      <c r="Z34" s="8">
        <f t="shared" si="21"/>
        <v>0</v>
      </c>
      <c r="AA34" s="9">
        <v>0</v>
      </c>
      <c r="AB34" s="8">
        <v>0</v>
      </c>
      <c r="AC34" s="7">
        <v>0</v>
      </c>
      <c r="AD34" s="6">
        <f t="shared" si="22"/>
        <v>0</v>
      </c>
    </row>
    <row r="35" spans="1:30">
      <c r="A35" s="18"/>
      <c r="I35" s="9">
        <f t="shared" si="13"/>
        <v>0</v>
      </c>
      <c r="J35" s="16"/>
      <c r="K35" s="9"/>
      <c r="L35" s="9"/>
      <c r="M35" s="9">
        <f t="shared" si="14"/>
        <v>0</v>
      </c>
      <c r="P35" s="8">
        <f t="shared" si="15"/>
        <v>0</v>
      </c>
      <c r="Q35" s="9">
        <f t="shared" si="16"/>
        <v>0</v>
      </c>
      <c r="R35" s="9">
        <f t="shared" si="17"/>
        <v>0</v>
      </c>
      <c r="U35" s="11">
        <f t="shared" si="18"/>
        <v>0</v>
      </c>
      <c r="V35" s="10">
        <f t="shared" si="19"/>
        <v>0</v>
      </c>
      <c r="W35" s="10">
        <f t="shared" si="20"/>
        <v>0</v>
      </c>
      <c r="X35" s="10"/>
      <c r="Z35" s="8">
        <f t="shared" si="21"/>
        <v>0</v>
      </c>
      <c r="AA35" s="9">
        <v>0</v>
      </c>
      <c r="AB35" s="8">
        <v>0</v>
      </c>
      <c r="AC35" s="7">
        <v>0</v>
      </c>
      <c r="AD35" s="6">
        <f t="shared" si="22"/>
        <v>0</v>
      </c>
    </row>
    <row r="36" spans="1:30">
      <c r="A36" s="18"/>
      <c r="I36" s="9">
        <f t="shared" si="13"/>
        <v>0</v>
      </c>
      <c r="J36" s="16"/>
      <c r="K36" s="9"/>
      <c r="L36" s="9"/>
      <c r="M36" s="9">
        <f t="shared" si="14"/>
        <v>0</v>
      </c>
      <c r="P36" s="8">
        <f t="shared" si="15"/>
        <v>0</v>
      </c>
      <c r="Q36" s="9">
        <f t="shared" si="16"/>
        <v>0</v>
      </c>
      <c r="R36" s="9">
        <f t="shared" si="17"/>
        <v>0</v>
      </c>
      <c r="U36" s="11">
        <f t="shared" si="18"/>
        <v>0</v>
      </c>
      <c r="V36" s="10">
        <f t="shared" si="19"/>
        <v>0</v>
      </c>
      <c r="W36" s="10">
        <f t="shared" si="20"/>
        <v>0</v>
      </c>
      <c r="X36" s="10"/>
      <c r="Z36" s="8">
        <f t="shared" si="21"/>
        <v>0</v>
      </c>
      <c r="AA36" s="9">
        <v>0</v>
      </c>
      <c r="AB36" s="8">
        <v>0</v>
      </c>
      <c r="AC36" s="7">
        <v>0</v>
      </c>
      <c r="AD36" s="6">
        <f t="shared" si="22"/>
        <v>0</v>
      </c>
    </row>
    <row r="37" spans="1:30">
      <c r="I37" s="9">
        <f t="shared" si="13"/>
        <v>0</v>
      </c>
      <c r="J37" s="9"/>
      <c r="K37" s="9"/>
      <c r="L37" s="9"/>
      <c r="M37" s="9">
        <f t="shared" si="14"/>
        <v>0</v>
      </c>
      <c r="P37" s="8">
        <f t="shared" si="15"/>
        <v>0</v>
      </c>
      <c r="Q37" s="9">
        <f t="shared" si="16"/>
        <v>0</v>
      </c>
      <c r="R37" s="9">
        <f t="shared" si="17"/>
        <v>0</v>
      </c>
      <c r="U37" s="11">
        <f t="shared" si="18"/>
        <v>0</v>
      </c>
      <c r="V37" s="10">
        <f t="shared" si="19"/>
        <v>0</v>
      </c>
      <c r="W37" s="10">
        <f t="shared" si="20"/>
        <v>0</v>
      </c>
      <c r="X37" s="10"/>
      <c r="Z37" s="8">
        <f t="shared" si="21"/>
        <v>0</v>
      </c>
      <c r="AA37" s="9">
        <v>0</v>
      </c>
      <c r="AB37" s="8">
        <v>0</v>
      </c>
      <c r="AC37" s="7">
        <v>0</v>
      </c>
      <c r="AD37" s="6">
        <f t="shared" si="22"/>
        <v>0</v>
      </c>
    </row>
    <row r="38" spans="1:30">
      <c r="I38" s="9">
        <f t="shared" si="13"/>
        <v>0</v>
      </c>
      <c r="M38" s="9">
        <f t="shared" si="14"/>
        <v>0</v>
      </c>
      <c r="P38" s="8">
        <f t="shared" si="15"/>
        <v>0</v>
      </c>
      <c r="Q38" s="9">
        <f t="shared" si="16"/>
        <v>0</v>
      </c>
      <c r="R38" s="9">
        <f t="shared" si="17"/>
        <v>0</v>
      </c>
      <c r="U38" s="11">
        <f t="shared" si="18"/>
        <v>0</v>
      </c>
      <c r="V38" s="10">
        <f t="shared" si="19"/>
        <v>0</v>
      </c>
      <c r="W38" s="10">
        <f t="shared" si="20"/>
        <v>0</v>
      </c>
      <c r="X38" s="10"/>
      <c r="Z38" s="8">
        <f t="shared" si="21"/>
        <v>0</v>
      </c>
      <c r="AA38" s="9">
        <v>0</v>
      </c>
      <c r="AB38" s="8">
        <v>0</v>
      </c>
      <c r="AC38" s="7">
        <v>0</v>
      </c>
      <c r="AD38" s="6">
        <f t="shared" si="22"/>
        <v>0</v>
      </c>
    </row>
    <row r="39" spans="1:30">
      <c r="I39" s="9">
        <f t="shared" si="13"/>
        <v>0</v>
      </c>
      <c r="M39" s="9">
        <f t="shared" si="14"/>
        <v>0</v>
      </c>
      <c r="P39" s="8">
        <f t="shared" si="15"/>
        <v>0</v>
      </c>
      <c r="Q39" s="9">
        <f t="shared" si="16"/>
        <v>0</v>
      </c>
      <c r="R39" s="9">
        <f t="shared" si="17"/>
        <v>0</v>
      </c>
      <c r="U39" s="11">
        <f t="shared" si="18"/>
        <v>0</v>
      </c>
      <c r="V39" s="10">
        <f t="shared" si="19"/>
        <v>0</v>
      </c>
      <c r="W39" s="10">
        <f t="shared" si="20"/>
        <v>0</v>
      </c>
      <c r="X39" s="10"/>
      <c r="Z39" s="8">
        <f t="shared" si="21"/>
        <v>0</v>
      </c>
      <c r="AA39" s="9">
        <v>0</v>
      </c>
      <c r="AB39" s="8">
        <v>0</v>
      </c>
      <c r="AC39" s="7">
        <v>0</v>
      </c>
      <c r="AD39" s="6">
        <f t="shared" si="22"/>
        <v>0</v>
      </c>
    </row>
    <row r="40" spans="1:30">
      <c r="I40" s="9">
        <f t="shared" si="13"/>
        <v>0</v>
      </c>
      <c r="M40" s="9">
        <f t="shared" si="14"/>
        <v>0</v>
      </c>
      <c r="P40" s="8">
        <f t="shared" si="15"/>
        <v>0</v>
      </c>
      <c r="Q40" s="9">
        <f t="shared" si="16"/>
        <v>0</v>
      </c>
      <c r="R40" s="9">
        <f t="shared" si="17"/>
        <v>0</v>
      </c>
      <c r="U40" s="11">
        <f t="shared" si="18"/>
        <v>0</v>
      </c>
      <c r="V40" s="10">
        <f t="shared" si="19"/>
        <v>0</v>
      </c>
      <c r="W40" s="10">
        <f t="shared" si="20"/>
        <v>0</v>
      </c>
      <c r="X40" s="10"/>
      <c r="Z40" s="8">
        <f t="shared" si="21"/>
        <v>0</v>
      </c>
      <c r="AA40" s="9">
        <v>0</v>
      </c>
      <c r="AB40" s="8">
        <v>0</v>
      </c>
      <c r="AC40" s="7">
        <v>0</v>
      </c>
      <c r="AD40" s="6">
        <f t="shared" si="22"/>
        <v>0</v>
      </c>
    </row>
    <row r="41" spans="1:30">
      <c r="I41" s="9">
        <f t="shared" si="13"/>
        <v>0</v>
      </c>
      <c r="M41" s="9">
        <f t="shared" si="14"/>
        <v>0</v>
      </c>
      <c r="P41" s="8">
        <f t="shared" si="15"/>
        <v>0</v>
      </c>
      <c r="Q41" s="9">
        <f t="shared" si="16"/>
        <v>0</v>
      </c>
      <c r="R41" s="9">
        <f t="shared" si="17"/>
        <v>0</v>
      </c>
      <c r="U41" s="11">
        <f t="shared" si="18"/>
        <v>0</v>
      </c>
      <c r="V41" s="10">
        <f t="shared" si="19"/>
        <v>0</v>
      </c>
      <c r="W41" s="10">
        <f t="shared" si="20"/>
        <v>0</v>
      </c>
      <c r="X41" s="10"/>
      <c r="Z41" s="8">
        <f t="shared" si="21"/>
        <v>0</v>
      </c>
      <c r="AA41" s="9">
        <v>0</v>
      </c>
      <c r="AB41" s="8">
        <v>0</v>
      </c>
      <c r="AC41" s="7">
        <v>0</v>
      </c>
      <c r="AD41" s="6">
        <f t="shared" si="22"/>
        <v>0</v>
      </c>
    </row>
    <row r="42" spans="1:30">
      <c r="I42" s="9">
        <f t="shared" si="13"/>
        <v>0</v>
      </c>
      <c r="M42" s="9">
        <f t="shared" si="14"/>
        <v>0</v>
      </c>
      <c r="P42" s="8">
        <f t="shared" si="15"/>
        <v>0</v>
      </c>
      <c r="Q42" s="9">
        <f t="shared" si="16"/>
        <v>0</v>
      </c>
      <c r="R42" s="9">
        <f t="shared" si="17"/>
        <v>0</v>
      </c>
      <c r="U42" s="11">
        <f t="shared" si="18"/>
        <v>0</v>
      </c>
      <c r="V42" s="10">
        <f t="shared" si="19"/>
        <v>0</v>
      </c>
      <c r="W42" s="10">
        <f t="shared" si="20"/>
        <v>0</v>
      </c>
      <c r="X42" s="10"/>
      <c r="Z42" s="8">
        <f t="shared" si="21"/>
        <v>0</v>
      </c>
      <c r="AA42" s="9">
        <v>0</v>
      </c>
      <c r="AB42" s="8">
        <v>0</v>
      </c>
      <c r="AC42" s="7">
        <v>0</v>
      </c>
      <c r="AD42" s="6">
        <f t="shared" si="22"/>
        <v>0</v>
      </c>
    </row>
    <row r="43" spans="1:30">
      <c r="I43" s="9">
        <f t="shared" si="13"/>
        <v>0</v>
      </c>
      <c r="M43" s="9">
        <f t="shared" si="14"/>
        <v>0</v>
      </c>
      <c r="P43" s="8">
        <f t="shared" si="15"/>
        <v>0</v>
      </c>
      <c r="Q43" s="9">
        <f t="shared" si="16"/>
        <v>0</v>
      </c>
      <c r="R43" s="9">
        <f t="shared" si="17"/>
        <v>0</v>
      </c>
      <c r="U43" s="11">
        <f t="shared" si="18"/>
        <v>0</v>
      </c>
      <c r="V43" s="10">
        <f t="shared" si="19"/>
        <v>0</v>
      </c>
      <c r="W43" s="10">
        <f t="shared" si="20"/>
        <v>0</v>
      </c>
      <c r="X43" s="10"/>
      <c r="Z43" s="8">
        <f t="shared" si="21"/>
        <v>0</v>
      </c>
      <c r="AA43" s="9">
        <v>0</v>
      </c>
      <c r="AB43" s="8">
        <v>0</v>
      </c>
      <c r="AC43" s="7">
        <v>0</v>
      </c>
      <c r="AD43" s="6">
        <f t="shared" si="22"/>
        <v>0</v>
      </c>
    </row>
    <row r="44" spans="1:30">
      <c r="I44" s="9">
        <f t="shared" si="13"/>
        <v>0</v>
      </c>
      <c r="M44" s="9">
        <f t="shared" si="14"/>
        <v>0</v>
      </c>
      <c r="P44" s="8">
        <f t="shared" si="15"/>
        <v>0</v>
      </c>
      <c r="Q44" s="9">
        <f t="shared" si="16"/>
        <v>0</v>
      </c>
      <c r="R44" s="9">
        <f t="shared" si="17"/>
        <v>0</v>
      </c>
      <c r="U44" s="11">
        <f t="shared" si="18"/>
        <v>0</v>
      </c>
      <c r="V44" s="10">
        <f t="shared" si="19"/>
        <v>0</v>
      </c>
      <c r="W44" s="10">
        <f t="shared" si="20"/>
        <v>0</v>
      </c>
      <c r="X44" s="10"/>
      <c r="Z44" s="8">
        <f t="shared" si="21"/>
        <v>0</v>
      </c>
      <c r="AA44" s="9">
        <v>0</v>
      </c>
      <c r="AB44" s="8">
        <v>0</v>
      </c>
      <c r="AC44" s="7">
        <v>0</v>
      </c>
      <c r="AD44" s="6">
        <f t="shared" si="22"/>
        <v>0</v>
      </c>
    </row>
    <row r="45" spans="1:30">
      <c r="I45" s="9">
        <f t="shared" si="13"/>
        <v>0</v>
      </c>
      <c r="M45" s="9">
        <f t="shared" si="14"/>
        <v>0</v>
      </c>
      <c r="P45" s="8">
        <f t="shared" si="15"/>
        <v>0</v>
      </c>
      <c r="Q45" s="9">
        <f t="shared" si="16"/>
        <v>0</v>
      </c>
      <c r="R45" s="9">
        <f t="shared" si="17"/>
        <v>0</v>
      </c>
      <c r="U45" s="11">
        <f t="shared" si="18"/>
        <v>0</v>
      </c>
      <c r="V45" s="10">
        <f t="shared" si="19"/>
        <v>0</v>
      </c>
      <c r="W45" s="10">
        <f t="shared" si="20"/>
        <v>0</v>
      </c>
      <c r="X45" s="10"/>
      <c r="Z45" s="8">
        <f t="shared" si="21"/>
        <v>0</v>
      </c>
      <c r="AA45" s="9">
        <v>0</v>
      </c>
      <c r="AB45" s="8">
        <v>0</v>
      </c>
      <c r="AC45" s="7">
        <v>0</v>
      </c>
      <c r="AD45" s="6">
        <f t="shared" si="22"/>
        <v>0</v>
      </c>
    </row>
    <row r="46" spans="1:30">
      <c r="I46" s="9">
        <f t="shared" si="13"/>
        <v>0</v>
      </c>
      <c r="M46" s="9">
        <f t="shared" si="14"/>
        <v>0</v>
      </c>
      <c r="P46" s="8">
        <f t="shared" si="15"/>
        <v>0</v>
      </c>
      <c r="Q46" s="9">
        <f t="shared" si="16"/>
        <v>0</v>
      </c>
      <c r="R46" s="9">
        <f t="shared" si="17"/>
        <v>0</v>
      </c>
      <c r="U46" s="11">
        <f t="shared" si="18"/>
        <v>0</v>
      </c>
      <c r="V46" s="10">
        <f t="shared" si="19"/>
        <v>0</v>
      </c>
      <c r="W46" s="10">
        <f t="shared" si="20"/>
        <v>0</v>
      </c>
      <c r="X46" s="10"/>
      <c r="Z46" s="8">
        <f t="shared" si="21"/>
        <v>0</v>
      </c>
      <c r="AA46" s="9">
        <v>0</v>
      </c>
      <c r="AB46" s="8">
        <v>0</v>
      </c>
      <c r="AC46" s="7">
        <v>0</v>
      </c>
      <c r="AD46" s="6">
        <f t="shared" si="22"/>
        <v>0</v>
      </c>
    </row>
    <row r="47" spans="1:30">
      <c r="I47" s="9">
        <f t="shared" si="13"/>
        <v>0</v>
      </c>
      <c r="M47" s="9">
        <f t="shared" si="14"/>
        <v>0</v>
      </c>
      <c r="P47" s="8">
        <f t="shared" si="15"/>
        <v>0</v>
      </c>
      <c r="Q47" s="9">
        <f t="shared" si="16"/>
        <v>0</v>
      </c>
      <c r="R47" s="9">
        <f t="shared" si="17"/>
        <v>0</v>
      </c>
      <c r="U47" s="11">
        <f t="shared" si="18"/>
        <v>0</v>
      </c>
      <c r="V47" s="10">
        <f t="shared" si="19"/>
        <v>0</v>
      </c>
      <c r="W47" s="10">
        <f t="shared" si="20"/>
        <v>0</v>
      </c>
      <c r="X47" s="10"/>
      <c r="Z47" s="8">
        <f t="shared" si="21"/>
        <v>0</v>
      </c>
      <c r="AA47" s="9">
        <v>0</v>
      </c>
      <c r="AB47" s="8">
        <v>0</v>
      </c>
      <c r="AC47" s="7">
        <v>0</v>
      </c>
      <c r="AD47" s="6">
        <f t="shared" si="22"/>
        <v>0</v>
      </c>
    </row>
    <row r="48" spans="1:30">
      <c r="I48" s="9">
        <f t="shared" si="13"/>
        <v>0</v>
      </c>
      <c r="M48" s="9">
        <f t="shared" si="14"/>
        <v>0</v>
      </c>
      <c r="P48" s="8">
        <f t="shared" si="15"/>
        <v>0</v>
      </c>
      <c r="Q48" s="9">
        <f t="shared" si="16"/>
        <v>0</v>
      </c>
      <c r="R48" s="9">
        <f t="shared" si="17"/>
        <v>0</v>
      </c>
      <c r="U48" s="11">
        <f t="shared" si="18"/>
        <v>0</v>
      </c>
      <c r="V48" s="10">
        <f t="shared" si="19"/>
        <v>0</v>
      </c>
      <c r="W48" s="10">
        <f t="shared" si="20"/>
        <v>0</v>
      </c>
      <c r="X48" s="10"/>
      <c r="Z48" s="8">
        <f t="shared" si="21"/>
        <v>0</v>
      </c>
      <c r="AA48" s="9">
        <v>0</v>
      </c>
      <c r="AB48" s="8">
        <v>0</v>
      </c>
      <c r="AC48" s="7">
        <v>0</v>
      </c>
      <c r="AD48" s="6">
        <f t="shared" si="22"/>
        <v>0</v>
      </c>
    </row>
    <row r="49" spans="9:30">
      <c r="I49" s="9">
        <f t="shared" si="13"/>
        <v>0</v>
      </c>
      <c r="M49" s="9">
        <f t="shared" si="14"/>
        <v>0</v>
      </c>
      <c r="P49" s="8">
        <f t="shared" si="15"/>
        <v>0</v>
      </c>
      <c r="Q49" s="9">
        <f t="shared" si="16"/>
        <v>0</v>
      </c>
      <c r="R49" s="9">
        <f t="shared" si="17"/>
        <v>0</v>
      </c>
      <c r="U49" s="11">
        <f t="shared" si="18"/>
        <v>0</v>
      </c>
      <c r="V49" s="10">
        <f t="shared" si="19"/>
        <v>0</v>
      </c>
      <c r="W49" s="10">
        <f t="shared" si="20"/>
        <v>0</v>
      </c>
      <c r="X49" s="10"/>
      <c r="Z49" s="8">
        <f t="shared" si="21"/>
        <v>0</v>
      </c>
      <c r="AA49" s="9">
        <v>0</v>
      </c>
      <c r="AB49" s="8">
        <v>0</v>
      </c>
      <c r="AC49" s="7">
        <v>0</v>
      </c>
      <c r="AD49" s="6">
        <f t="shared" si="22"/>
        <v>0</v>
      </c>
    </row>
    <row r="50" spans="9:30">
      <c r="I50" s="9">
        <f t="shared" si="13"/>
        <v>0</v>
      </c>
      <c r="M50" s="9">
        <f t="shared" si="14"/>
        <v>0</v>
      </c>
      <c r="P50" s="8">
        <f t="shared" si="15"/>
        <v>0</v>
      </c>
      <c r="Q50" s="9">
        <f t="shared" si="16"/>
        <v>0</v>
      </c>
      <c r="R50" s="9">
        <f t="shared" si="17"/>
        <v>0</v>
      </c>
      <c r="U50" s="11">
        <f t="shared" si="18"/>
        <v>0</v>
      </c>
      <c r="V50" s="10">
        <f t="shared" si="19"/>
        <v>0</v>
      </c>
      <c r="W50" s="10">
        <f t="shared" si="20"/>
        <v>0</v>
      </c>
      <c r="X50" s="10"/>
      <c r="Z50" s="8">
        <f t="shared" si="21"/>
        <v>0</v>
      </c>
      <c r="AA50" s="9">
        <v>0</v>
      </c>
      <c r="AB50" s="8">
        <v>0</v>
      </c>
      <c r="AC50" s="7">
        <v>0</v>
      </c>
      <c r="AD50" s="6">
        <f t="shared" si="22"/>
        <v>0</v>
      </c>
    </row>
    <row r="51" spans="9:30">
      <c r="I51" s="9">
        <f t="shared" si="13"/>
        <v>0</v>
      </c>
      <c r="M51" s="9">
        <f t="shared" si="14"/>
        <v>0</v>
      </c>
      <c r="P51" s="8">
        <f t="shared" si="15"/>
        <v>0</v>
      </c>
      <c r="Q51" s="9">
        <f t="shared" si="16"/>
        <v>0</v>
      </c>
      <c r="R51" s="9">
        <f t="shared" si="17"/>
        <v>0</v>
      </c>
      <c r="U51" s="11">
        <f t="shared" si="18"/>
        <v>0</v>
      </c>
      <c r="V51" s="10">
        <f t="shared" si="19"/>
        <v>0</v>
      </c>
      <c r="W51" s="10">
        <f t="shared" si="20"/>
        <v>0</v>
      </c>
      <c r="X51" s="10"/>
      <c r="Z51" s="8">
        <f t="shared" si="21"/>
        <v>0</v>
      </c>
      <c r="AA51" s="9">
        <v>0</v>
      </c>
      <c r="AB51" s="8">
        <v>0</v>
      </c>
      <c r="AC51" s="7">
        <v>0</v>
      </c>
      <c r="AD51" s="6">
        <f t="shared" si="22"/>
        <v>0</v>
      </c>
    </row>
    <row r="52" spans="9:30">
      <c r="I52" s="9">
        <f t="shared" si="13"/>
        <v>0</v>
      </c>
      <c r="M52" s="9">
        <f t="shared" si="14"/>
        <v>0</v>
      </c>
      <c r="P52" s="8">
        <f t="shared" si="15"/>
        <v>0</v>
      </c>
      <c r="Q52" s="9">
        <f t="shared" si="16"/>
        <v>0</v>
      </c>
      <c r="R52" s="9">
        <f t="shared" si="17"/>
        <v>0</v>
      </c>
      <c r="U52" s="11">
        <f t="shared" si="18"/>
        <v>0</v>
      </c>
      <c r="V52" s="10">
        <f t="shared" si="19"/>
        <v>0</v>
      </c>
      <c r="W52" s="10">
        <f t="shared" si="20"/>
        <v>0</v>
      </c>
      <c r="X52" s="10"/>
      <c r="Z52" s="8">
        <f t="shared" si="21"/>
        <v>0</v>
      </c>
      <c r="AA52" s="9">
        <v>0</v>
      </c>
      <c r="AB52" s="8">
        <v>0</v>
      </c>
      <c r="AC52" s="7">
        <v>0</v>
      </c>
      <c r="AD52" s="6">
        <f t="shared" si="22"/>
        <v>0</v>
      </c>
    </row>
    <row r="53" spans="9:30">
      <c r="I53" s="9">
        <f t="shared" si="13"/>
        <v>0</v>
      </c>
      <c r="M53" s="9">
        <f t="shared" si="14"/>
        <v>0</v>
      </c>
      <c r="P53" s="8">
        <f t="shared" si="15"/>
        <v>0</v>
      </c>
      <c r="Q53" s="9">
        <f t="shared" si="16"/>
        <v>0</v>
      </c>
      <c r="R53" s="9">
        <f t="shared" si="17"/>
        <v>0</v>
      </c>
      <c r="U53" s="11">
        <f t="shared" si="18"/>
        <v>0</v>
      </c>
      <c r="V53" s="10">
        <f t="shared" si="19"/>
        <v>0</v>
      </c>
      <c r="W53" s="10">
        <f t="shared" si="20"/>
        <v>0</v>
      </c>
      <c r="X53" s="10"/>
      <c r="Z53" s="8">
        <f t="shared" si="21"/>
        <v>0</v>
      </c>
      <c r="AA53" s="9">
        <v>0</v>
      </c>
      <c r="AB53" s="8">
        <v>0</v>
      </c>
      <c r="AC53" s="7">
        <v>0</v>
      </c>
      <c r="AD53" s="6">
        <f t="shared" si="22"/>
        <v>0</v>
      </c>
    </row>
    <row r="54" spans="9:30">
      <c r="I54" s="9">
        <f t="shared" ref="I54:I85" si="24">(H54+F54+G54)/3</f>
        <v>0</v>
      </c>
      <c r="M54" s="9">
        <f t="shared" ref="M54:M85" si="25">I54+J54+K54+L54</f>
        <v>0</v>
      </c>
      <c r="P54" s="8">
        <f t="shared" ref="P54:P85" si="26">M54*N54</f>
        <v>0</v>
      </c>
      <c r="Q54" s="9">
        <f t="shared" ref="Q54:Q85" si="27">I54+J54</f>
        <v>0</v>
      </c>
      <c r="R54" s="9">
        <f t="shared" ref="R54:R85" si="28">Q54/30</f>
        <v>0</v>
      </c>
      <c r="U54" s="11">
        <f t="shared" ref="U54:U85" si="29">T54-S54</f>
        <v>0</v>
      </c>
      <c r="V54" s="10">
        <f t="shared" ref="V54:V85" si="30">U54/30</f>
        <v>0</v>
      </c>
      <c r="W54" s="10">
        <f t="shared" ref="W54:W85" si="31">V54*1.25</f>
        <v>0</v>
      </c>
      <c r="X54" s="10"/>
      <c r="Z54" s="8">
        <f t="shared" ref="Z54:Z85" si="32">Y54*R54</f>
        <v>0</v>
      </c>
      <c r="AA54" s="9">
        <v>0</v>
      </c>
      <c r="AB54" s="8">
        <v>0</v>
      </c>
      <c r="AC54" s="7">
        <v>0</v>
      </c>
      <c r="AD54" s="6">
        <f t="shared" ref="AD54:AD85" si="33">P54+Z54-AA54+AB54+AC54</f>
        <v>0</v>
      </c>
    </row>
    <row r="55" spans="9:30">
      <c r="I55" s="9">
        <f t="shared" si="24"/>
        <v>0</v>
      </c>
      <c r="M55" s="9">
        <f t="shared" si="25"/>
        <v>0</v>
      </c>
      <c r="P55" s="8">
        <f t="shared" si="26"/>
        <v>0</v>
      </c>
      <c r="Q55" s="9">
        <f t="shared" si="27"/>
        <v>0</v>
      </c>
      <c r="R55" s="9">
        <f t="shared" si="28"/>
        <v>0</v>
      </c>
      <c r="U55" s="11">
        <f t="shared" si="29"/>
        <v>0</v>
      </c>
      <c r="V55" s="10">
        <f t="shared" si="30"/>
        <v>0</v>
      </c>
      <c r="W55" s="10">
        <f t="shared" si="31"/>
        <v>0</v>
      </c>
      <c r="X55" s="10"/>
      <c r="Z55" s="8">
        <f t="shared" si="32"/>
        <v>0</v>
      </c>
      <c r="AA55" s="9">
        <v>0</v>
      </c>
      <c r="AB55" s="8">
        <v>0</v>
      </c>
      <c r="AC55" s="7">
        <v>0</v>
      </c>
      <c r="AD55" s="6">
        <f t="shared" si="33"/>
        <v>0</v>
      </c>
    </row>
    <row r="56" spans="9:30">
      <c r="I56" s="9">
        <f t="shared" si="24"/>
        <v>0</v>
      </c>
      <c r="M56" s="9">
        <f t="shared" si="25"/>
        <v>0</v>
      </c>
      <c r="P56" s="8">
        <f t="shared" si="26"/>
        <v>0</v>
      </c>
      <c r="Q56" s="9">
        <f t="shared" si="27"/>
        <v>0</v>
      </c>
      <c r="R56" s="9">
        <f t="shared" si="28"/>
        <v>0</v>
      </c>
      <c r="U56" s="11">
        <f t="shared" si="29"/>
        <v>0</v>
      </c>
      <c r="V56" s="10">
        <f t="shared" si="30"/>
        <v>0</v>
      </c>
      <c r="W56" s="10">
        <f t="shared" si="31"/>
        <v>0</v>
      </c>
      <c r="X56" s="10"/>
      <c r="Z56" s="8">
        <f t="shared" si="32"/>
        <v>0</v>
      </c>
      <c r="AA56" s="9">
        <v>0</v>
      </c>
      <c r="AB56" s="8">
        <v>0</v>
      </c>
      <c r="AC56" s="7">
        <v>0</v>
      </c>
      <c r="AD56" s="6">
        <f t="shared" si="33"/>
        <v>0</v>
      </c>
    </row>
    <row r="57" spans="9:30">
      <c r="I57" s="9">
        <f t="shared" si="24"/>
        <v>0</v>
      </c>
      <c r="M57" s="9">
        <f t="shared" si="25"/>
        <v>0</v>
      </c>
      <c r="P57" s="8">
        <f t="shared" si="26"/>
        <v>0</v>
      </c>
      <c r="Q57" s="9">
        <f t="shared" si="27"/>
        <v>0</v>
      </c>
      <c r="R57" s="9">
        <f t="shared" si="28"/>
        <v>0</v>
      </c>
      <c r="U57" s="11">
        <f t="shared" si="29"/>
        <v>0</v>
      </c>
      <c r="V57" s="10">
        <f t="shared" si="30"/>
        <v>0</v>
      </c>
      <c r="W57" s="10">
        <f t="shared" si="31"/>
        <v>0</v>
      </c>
      <c r="X57" s="10"/>
      <c r="Z57" s="8">
        <f t="shared" si="32"/>
        <v>0</v>
      </c>
      <c r="AA57" s="9">
        <v>0</v>
      </c>
      <c r="AB57" s="8">
        <v>0</v>
      </c>
      <c r="AC57" s="7">
        <v>0</v>
      </c>
      <c r="AD57" s="6">
        <f t="shared" si="33"/>
        <v>0</v>
      </c>
    </row>
    <row r="58" spans="9:30">
      <c r="I58" s="9">
        <f t="shared" si="24"/>
        <v>0</v>
      </c>
      <c r="M58" s="9">
        <f t="shared" si="25"/>
        <v>0</v>
      </c>
      <c r="P58" s="8">
        <f t="shared" si="26"/>
        <v>0</v>
      </c>
      <c r="Q58" s="9">
        <f t="shared" si="27"/>
        <v>0</v>
      </c>
      <c r="R58" s="9">
        <f t="shared" si="28"/>
        <v>0</v>
      </c>
      <c r="U58" s="11">
        <f t="shared" si="29"/>
        <v>0</v>
      </c>
      <c r="V58" s="10">
        <f t="shared" si="30"/>
        <v>0</v>
      </c>
      <c r="W58" s="10">
        <f t="shared" si="31"/>
        <v>0</v>
      </c>
      <c r="X58" s="10"/>
      <c r="Z58" s="8">
        <f t="shared" si="32"/>
        <v>0</v>
      </c>
      <c r="AA58" s="9">
        <v>0</v>
      </c>
      <c r="AB58" s="8">
        <v>0</v>
      </c>
      <c r="AC58" s="7">
        <v>0</v>
      </c>
      <c r="AD58" s="6">
        <f t="shared" si="33"/>
        <v>0</v>
      </c>
    </row>
    <row r="59" spans="9:30">
      <c r="I59" s="9">
        <f t="shared" si="24"/>
        <v>0</v>
      </c>
      <c r="M59" s="9">
        <f t="shared" si="25"/>
        <v>0</v>
      </c>
      <c r="P59" s="8">
        <f t="shared" si="26"/>
        <v>0</v>
      </c>
      <c r="Q59" s="9">
        <f t="shared" si="27"/>
        <v>0</v>
      </c>
      <c r="R59" s="9">
        <f t="shared" si="28"/>
        <v>0</v>
      </c>
      <c r="U59" s="11">
        <f t="shared" si="29"/>
        <v>0</v>
      </c>
      <c r="V59" s="10">
        <f t="shared" si="30"/>
        <v>0</v>
      </c>
      <c r="W59" s="10">
        <f t="shared" si="31"/>
        <v>0</v>
      </c>
      <c r="X59" s="10"/>
      <c r="Z59" s="8">
        <f t="shared" si="32"/>
        <v>0</v>
      </c>
      <c r="AA59" s="9">
        <v>0</v>
      </c>
      <c r="AB59" s="8">
        <v>0</v>
      </c>
      <c r="AC59" s="7">
        <v>0</v>
      </c>
      <c r="AD59" s="6">
        <f t="shared" si="33"/>
        <v>0</v>
      </c>
    </row>
    <row r="60" spans="9:30">
      <c r="I60" s="9">
        <f t="shared" si="24"/>
        <v>0</v>
      </c>
      <c r="M60" s="9">
        <f t="shared" si="25"/>
        <v>0</v>
      </c>
      <c r="P60" s="8">
        <f t="shared" si="26"/>
        <v>0</v>
      </c>
      <c r="Q60" s="9">
        <f t="shared" si="27"/>
        <v>0</v>
      </c>
      <c r="R60" s="9">
        <f t="shared" si="28"/>
        <v>0</v>
      </c>
      <c r="U60" s="11">
        <f t="shared" si="29"/>
        <v>0</v>
      </c>
      <c r="V60" s="10">
        <f t="shared" si="30"/>
        <v>0</v>
      </c>
      <c r="W60" s="10">
        <f t="shared" si="31"/>
        <v>0</v>
      </c>
      <c r="X60" s="10"/>
      <c r="Z60" s="8">
        <f t="shared" si="32"/>
        <v>0</v>
      </c>
      <c r="AA60" s="9">
        <v>0</v>
      </c>
      <c r="AB60" s="8">
        <v>0</v>
      </c>
      <c r="AC60" s="7">
        <v>0</v>
      </c>
      <c r="AD60" s="6">
        <f t="shared" si="33"/>
        <v>0</v>
      </c>
    </row>
    <row r="61" spans="9:30">
      <c r="I61" s="9">
        <f t="shared" si="24"/>
        <v>0</v>
      </c>
      <c r="M61" s="9">
        <f t="shared" si="25"/>
        <v>0</v>
      </c>
      <c r="P61" s="8">
        <f t="shared" si="26"/>
        <v>0</v>
      </c>
      <c r="Q61" s="9">
        <f t="shared" si="27"/>
        <v>0</v>
      </c>
      <c r="R61" s="9">
        <f t="shared" si="28"/>
        <v>0</v>
      </c>
      <c r="U61" s="11">
        <f t="shared" si="29"/>
        <v>0</v>
      </c>
      <c r="V61" s="10">
        <f t="shared" si="30"/>
        <v>0</v>
      </c>
      <c r="W61" s="10">
        <f t="shared" si="31"/>
        <v>0</v>
      </c>
      <c r="X61" s="10"/>
      <c r="Z61" s="8">
        <f t="shared" si="32"/>
        <v>0</v>
      </c>
      <c r="AA61" s="9">
        <v>0</v>
      </c>
      <c r="AB61" s="8">
        <v>0</v>
      </c>
      <c r="AC61" s="7">
        <v>0</v>
      </c>
      <c r="AD61" s="6">
        <f t="shared" si="33"/>
        <v>0</v>
      </c>
    </row>
    <row r="62" spans="9:30">
      <c r="I62" s="9">
        <f t="shared" si="24"/>
        <v>0</v>
      </c>
      <c r="M62" s="9">
        <f t="shared" si="25"/>
        <v>0</v>
      </c>
      <c r="P62" s="8">
        <f t="shared" si="26"/>
        <v>0</v>
      </c>
      <c r="Q62" s="9">
        <f t="shared" si="27"/>
        <v>0</v>
      </c>
      <c r="R62" s="9">
        <f t="shared" si="28"/>
        <v>0</v>
      </c>
      <c r="U62" s="11">
        <f t="shared" si="29"/>
        <v>0</v>
      </c>
      <c r="V62" s="10">
        <f t="shared" si="30"/>
        <v>0</v>
      </c>
      <c r="W62" s="10">
        <f t="shared" si="31"/>
        <v>0</v>
      </c>
      <c r="X62" s="10"/>
      <c r="Z62" s="8">
        <f t="shared" si="32"/>
        <v>0</v>
      </c>
      <c r="AA62" s="9">
        <v>0</v>
      </c>
      <c r="AB62" s="8">
        <v>0</v>
      </c>
      <c r="AC62" s="7">
        <v>0</v>
      </c>
      <c r="AD62" s="6">
        <f t="shared" si="33"/>
        <v>0</v>
      </c>
    </row>
    <row r="63" spans="9:30">
      <c r="I63" s="9">
        <f t="shared" si="24"/>
        <v>0</v>
      </c>
      <c r="M63" s="9">
        <f t="shared" si="25"/>
        <v>0</v>
      </c>
      <c r="P63" s="8">
        <f t="shared" si="26"/>
        <v>0</v>
      </c>
      <c r="Q63" s="9">
        <f t="shared" si="27"/>
        <v>0</v>
      </c>
      <c r="R63" s="9">
        <f t="shared" si="28"/>
        <v>0</v>
      </c>
      <c r="U63" s="11">
        <f t="shared" si="29"/>
        <v>0</v>
      </c>
      <c r="V63" s="10">
        <f t="shared" si="30"/>
        <v>0</v>
      </c>
      <c r="W63" s="10">
        <f t="shared" si="31"/>
        <v>0</v>
      </c>
      <c r="X63" s="10"/>
      <c r="Z63" s="8">
        <f t="shared" si="32"/>
        <v>0</v>
      </c>
      <c r="AA63" s="9">
        <v>0</v>
      </c>
      <c r="AB63" s="8">
        <v>0</v>
      </c>
      <c r="AC63" s="7">
        <v>0</v>
      </c>
      <c r="AD63" s="6">
        <f t="shared" si="33"/>
        <v>0</v>
      </c>
    </row>
    <row r="64" spans="9:30">
      <c r="I64" s="9">
        <f t="shared" si="24"/>
        <v>0</v>
      </c>
      <c r="M64" s="9">
        <f t="shared" si="25"/>
        <v>0</v>
      </c>
      <c r="P64" s="8">
        <f t="shared" si="26"/>
        <v>0</v>
      </c>
      <c r="Q64" s="9">
        <f t="shared" si="27"/>
        <v>0</v>
      </c>
      <c r="R64" s="9">
        <f t="shared" si="28"/>
        <v>0</v>
      </c>
      <c r="U64" s="11">
        <f t="shared" si="29"/>
        <v>0</v>
      </c>
      <c r="V64" s="10">
        <f t="shared" si="30"/>
        <v>0</v>
      </c>
      <c r="W64" s="10">
        <f t="shared" si="31"/>
        <v>0</v>
      </c>
      <c r="X64" s="10"/>
      <c r="Z64" s="8">
        <f t="shared" si="32"/>
        <v>0</v>
      </c>
      <c r="AA64" s="9">
        <v>0</v>
      </c>
      <c r="AB64" s="8">
        <v>0</v>
      </c>
      <c r="AC64" s="7">
        <v>0</v>
      </c>
      <c r="AD64" s="6">
        <f t="shared" si="33"/>
        <v>0</v>
      </c>
    </row>
    <row r="65" spans="9:30">
      <c r="I65" s="9">
        <f t="shared" si="24"/>
        <v>0</v>
      </c>
      <c r="M65" s="9">
        <f t="shared" si="25"/>
        <v>0</v>
      </c>
      <c r="P65" s="8">
        <f t="shared" si="26"/>
        <v>0</v>
      </c>
      <c r="Q65" s="9">
        <f t="shared" si="27"/>
        <v>0</v>
      </c>
      <c r="R65" s="9">
        <f t="shared" si="28"/>
        <v>0</v>
      </c>
      <c r="U65" s="11">
        <f t="shared" si="29"/>
        <v>0</v>
      </c>
      <c r="V65" s="10">
        <f t="shared" si="30"/>
        <v>0</v>
      </c>
      <c r="W65" s="10">
        <f t="shared" si="31"/>
        <v>0</v>
      </c>
      <c r="X65" s="10"/>
      <c r="Z65" s="8">
        <f t="shared" si="32"/>
        <v>0</v>
      </c>
      <c r="AA65" s="9">
        <v>0</v>
      </c>
      <c r="AB65" s="8">
        <v>0</v>
      </c>
      <c r="AC65" s="7">
        <v>0</v>
      </c>
      <c r="AD65" s="6">
        <f t="shared" si="33"/>
        <v>0</v>
      </c>
    </row>
    <row r="66" spans="9:30">
      <c r="I66" s="9">
        <f t="shared" si="24"/>
        <v>0</v>
      </c>
      <c r="M66" s="9">
        <f t="shared" si="25"/>
        <v>0</v>
      </c>
      <c r="P66" s="8">
        <f t="shared" si="26"/>
        <v>0</v>
      </c>
      <c r="Q66" s="9">
        <f t="shared" si="27"/>
        <v>0</v>
      </c>
      <c r="R66" s="9">
        <f t="shared" si="28"/>
        <v>0</v>
      </c>
      <c r="U66" s="11">
        <f t="shared" si="29"/>
        <v>0</v>
      </c>
      <c r="V66" s="10">
        <f t="shared" si="30"/>
        <v>0</v>
      </c>
      <c r="W66" s="10">
        <f t="shared" si="31"/>
        <v>0</v>
      </c>
      <c r="X66" s="10"/>
      <c r="Z66" s="8">
        <f t="shared" si="32"/>
        <v>0</v>
      </c>
      <c r="AA66" s="9">
        <v>0</v>
      </c>
      <c r="AB66" s="8">
        <v>0</v>
      </c>
      <c r="AC66" s="7">
        <v>0</v>
      </c>
      <c r="AD66" s="6">
        <f t="shared" si="33"/>
        <v>0</v>
      </c>
    </row>
    <row r="67" spans="9:30">
      <c r="I67" s="9">
        <f t="shared" si="24"/>
        <v>0</v>
      </c>
      <c r="M67" s="9">
        <f t="shared" si="25"/>
        <v>0</v>
      </c>
      <c r="P67" s="8">
        <f t="shared" si="26"/>
        <v>0</v>
      </c>
      <c r="Q67" s="9">
        <f t="shared" si="27"/>
        <v>0</v>
      </c>
      <c r="R67" s="9">
        <f t="shared" si="28"/>
        <v>0</v>
      </c>
      <c r="U67" s="11">
        <f t="shared" si="29"/>
        <v>0</v>
      </c>
      <c r="V67" s="10">
        <f t="shared" si="30"/>
        <v>0</v>
      </c>
      <c r="W67" s="10">
        <f t="shared" si="31"/>
        <v>0</v>
      </c>
      <c r="X67" s="10"/>
      <c r="Z67" s="8">
        <f t="shared" si="32"/>
        <v>0</v>
      </c>
      <c r="AA67" s="9">
        <v>0</v>
      </c>
      <c r="AB67" s="8">
        <v>0</v>
      </c>
      <c r="AC67" s="7">
        <v>0</v>
      </c>
      <c r="AD67" s="6">
        <f t="shared" si="33"/>
        <v>0</v>
      </c>
    </row>
    <row r="68" spans="9:30">
      <c r="I68" s="9">
        <f t="shared" si="24"/>
        <v>0</v>
      </c>
      <c r="M68" s="9">
        <f t="shared" si="25"/>
        <v>0</v>
      </c>
      <c r="P68" s="8">
        <f t="shared" si="26"/>
        <v>0</v>
      </c>
      <c r="Q68" s="9">
        <f t="shared" si="27"/>
        <v>0</v>
      </c>
      <c r="R68" s="9">
        <f t="shared" si="28"/>
        <v>0</v>
      </c>
      <c r="U68" s="11">
        <f t="shared" si="29"/>
        <v>0</v>
      </c>
      <c r="V68" s="10">
        <f t="shared" si="30"/>
        <v>0</v>
      </c>
      <c r="W68" s="10">
        <f t="shared" si="31"/>
        <v>0</v>
      </c>
      <c r="X68" s="10"/>
      <c r="Z68" s="8">
        <f t="shared" si="32"/>
        <v>0</v>
      </c>
      <c r="AA68" s="9">
        <v>0</v>
      </c>
      <c r="AB68" s="8">
        <v>0</v>
      </c>
      <c r="AC68" s="7">
        <v>0</v>
      </c>
      <c r="AD68" s="6">
        <f t="shared" si="33"/>
        <v>0</v>
      </c>
    </row>
    <row r="69" spans="9:30">
      <c r="I69" s="9">
        <f t="shared" si="24"/>
        <v>0</v>
      </c>
      <c r="M69" s="9">
        <f t="shared" si="25"/>
        <v>0</v>
      </c>
      <c r="P69" s="8">
        <f t="shared" si="26"/>
        <v>0</v>
      </c>
      <c r="Q69" s="9">
        <f t="shared" si="27"/>
        <v>0</v>
      </c>
      <c r="R69" s="9">
        <f t="shared" si="28"/>
        <v>0</v>
      </c>
      <c r="U69" s="11">
        <f t="shared" si="29"/>
        <v>0</v>
      </c>
      <c r="V69" s="10">
        <f t="shared" si="30"/>
        <v>0</v>
      </c>
      <c r="W69" s="10">
        <f t="shared" si="31"/>
        <v>0</v>
      </c>
      <c r="X69" s="10"/>
      <c r="Z69" s="8">
        <f t="shared" si="32"/>
        <v>0</v>
      </c>
      <c r="AA69" s="9">
        <v>0</v>
      </c>
      <c r="AB69" s="8">
        <v>0</v>
      </c>
      <c r="AC69" s="7">
        <v>0</v>
      </c>
      <c r="AD69" s="6">
        <f t="shared" si="33"/>
        <v>0</v>
      </c>
    </row>
    <row r="70" spans="9:30">
      <c r="I70" s="9">
        <f t="shared" si="24"/>
        <v>0</v>
      </c>
      <c r="M70" s="9">
        <f t="shared" si="25"/>
        <v>0</v>
      </c>
      <c r="P70" s="8">
        <f t="shared" si="26"/>
        <v>0</v>
      </c>
      <c r="Q70" s="9">
        <f t="shared" si="27"/>
        <v>0</v>
      </c>
      <c r="R70" s="9">
        <f t="shared" si="28"/>
        <v>0</v>
      </c>
      <c r="U70" s="11">
        <f t="shared" si="29"/>
        <v>0</v>
      </c>
      <c r="V70" s="10">
        <f t="shared" si="30"/>
        <v>0</v>
      </c>
      <c r="W70" s="10">
        <f t="shared" si="31"/>
        <v>0</v>
      </c>
      <c r="X70" s="10"/>
      <c r="Z70" s="8">
        <f t="shared" si="32"/>
        <v>0</v>
      </c>
      <c r="AA70" s="9">
        <v>0</v>
      </c>
      <c r="AB70" s="8">
        <v>0</v>
      </c>
      <c r="AC70" s="7">
        <v>0</v>
      </c>
      <c r="AD70" s="6">
        <f t="shared" si="33"/>
        <v>0</v>
      </c>
    </row>
    <row r="71" spans="9:30">
      <c r="I71" s="9">
        <f t="shared" si="24"/>
        <v>0</v>
      </c>
      <c r="M71" s="9">
        <f t="shared" si="25"/>
        <v>0</v>
      </c>
      <c r="P71" s="8">
        <f t="shared" si="26"/>
        <v>0</v>
      </c>
      <c r="Q71" s="9">
        <f t="shared" si="27"/>
        <v>0</v>
      </c>
      <c r="R71" s="9">
        <f t="shared" si="28"/>
        <v>0</v>
      </c>
      <c r="U71" s="11">
        <f t="shared" si="29"/>
        <v>0</v>
      </c>
      <c r="V71" s="10">
        <f t="shared" si="30"/>
        <v>0</v>
      </c>
      <c r="W71" s="10">
        <f t="shared" si="31"/>
        <v>0</v>
      </c>
      <c r="X71" s="10"/>
      <c r="Z71" s="8">
        <f t="shared" si="32"/>
        <v>0</v>
      </c>
      <c r="AA71" s="9">
        <v>0</v>
      </c>
      <c r="AB71" s="8">
        <v>0</v>
      </c>
      <c r="AC71" s="7">
        <v>0</v>
      </c>
      <c r="AD71" s="6">
        <f t="shared" si="33"/>
        <v>0</v>
      </c>
    </row>
    <row r="72" spans="9:30">
      <c r="I72" s="9">
        <f t="shared" si="24"/>
        <v>0</v>
      </c>
      <c r="M72" s="9">
        <f t="shared" si="25"/>
        <v>0</v>
      </c>
      <c r="P72" s="8">
        <f t="shared" si="26"/>
        <v>0</v>
      </c>
      <c r="Q72" s="9">
        <f t="shared" si="27"/>
        <v>0</v>
      </c>
      <c r="R72" s="9">
        <f t="shared" si="28"/>
        <v>0</v>
      </c>
      <c r="U72" s="11">
        <f t="shared" si="29"/>
        <v>0</v>
      </c>
      <c r="V72" s="10">
        <f t="shared" si="30"/>
        <v>0</v>
      </c>
      <c r="W72" s="10">
        <f t="shared" si="31"/>
        <v>0</v>
      </c>
      <c r="X72" s="10"/>
      <c r="Z72" s="8">
        <f t="shared" si="32"/>
        <v>0</v>
      </c>
      <c r="AA72" s="9">
        <v>0</v>
      </c>
      <c r="AB72" s="8">
        <v>0</v>
      </c>
      <c r="AC72" s="7">
        <v>0</v>
      </c>
      <c r="AD72" s="6">
        <f t="shared" si="33"/>
        <v>0</v>
      </c>
    </row>
    <row r="73" spans="9:30">
      <c r="I73" s="9">
        <f t="shared" si="24"/>
        <v>0</v>
      </c>
      <c r="M73" s="9">
        <f t="shared" si="25"/>
        <v>0</v>
      </c>
      <c r="P73" s="8">
        <f t="shared" si="26"/>
        <v>0</v>
      </c>
      <c r="Q73" s="9">
        <f t="shared" si="27"/>
        <v>0</v>
      </c>
      <c r="R73" s="9">
        <f t="shared" si="28"/>
        <v>0</v>
      </c>
      <c r="U73" s="11">
        <f t="shared" si="29"/>
        <v>0</v>
      </c>
      <c r="V73" s="10">
        <f t="shared" si="30"/>
        <v>0</v>
      </c>
      <c r="W73" s="10">
        <f t="shared" si="31"/>
        <v>0</v>
      </c>
      <c r="X73" s="10"/>
      <c r="Z73" s="8">
        <f t="shared" si="32"/>
        <v>0</v>
      </c>
      <c r="AA73" s="9">
        <v>0</v>
      </c>
      <c r="AB73" s="8">
        <v>0</v>
      </c>
      <c r="AC73" s="7">
        <v>0</v>
      </c>
      <c r="AD73" s="6">
        <f t="shared" si="33"/>
        <v>0</v>
      </c>
    </row>
    <row r="74" spans="9:30">
      <c r="I74" s="9">
        <f t="shared" si="24"/>
        <v>0</v>
      </c>
      <c r="M74" s="9">
        <f t="shared" si="25"/>
        <v>0</v>
      </c>
      <c r="P74" s="8">
        <f t="shared" si="26"/>
        <v>0</v>
      </c>
      <c r="Q74" s="9">
        <f t="shared" si="27"/>
        <v>0</v>
      </c>
      <c r="R74" s="9">
        <f t="shared" si="28"/>
        <v>0</v>
      </c>
      <c r="U74" s="11">
        <f t="shared" si="29"/>
        <v>0</v>
      </c>
      <c r="V74" s="10">
        <f t="shared" si="30"/>
        <v>0</v>
      </c>
      <c r="W74" s="10">
        <f t="shared" si="31"/>
        <v>0</v>
      </c>
      <c r="X74" s="10"/>
      <c r="Z74" s="8">
        <f t="shared" si="32"/>
        <v>0</v>
      </c>
      <c r="AA74" s="9">
        <v>0</v>
      </c>
      <c r="AB74" s="8">
        <v>0</v>
      </c>
      <c r="AC74" s="7">
        <v>0</v>
      </c>
      <c r="AD74" s="6">
        <f t="shared" si="33"/>
        <v>0</v>
      </c>
    </row>
    <row r="75" spans="9:30">
      <c r="I75" s="9">
        <f t="shared" si="24"/>
        <v>0</v>
      </c>
      <c r="M75" s="9">
        <f t="shared" si="25"/>
        <v>0</v>
      </c>
      <c r="P75" s="8">
        <f t="shared" si="26"/>
        <v>0</v>
      </c>
      <c r="Q75" s="9">
        <f t="shared" si="27"/>
        <v>0</v>
      </c>
      <c r="R75" s="9">
        <f t="shared" si="28"/>
        <v>0</v>
      </c>
      <c r="U75" s="11">
        <f t="shared" si="29"/>
        <v>0</v>
      </c>
      <c r="V75" s="10">
        <f t="shared" si="30"/>
        <v>0</v>
      </c>
      <c r="W75" s="10">
        <f t="shared" si="31"/>
        <v>0</v>
      </c>
      <c r="X75" s="10"/>
      <c r="Z75" s="8">
        <f t="shared" si="32"/>
        <v>0</v>
      </c>
      <c r="AA75" s="9">
        <v>0</v>
      </c>
      <c r="AB75" s="8">
        <v>0</v>
      </c>
      <c r="AC75" s="7">
        <v>0</v>
      </c>
      <c r="AD75" s="6">
        <f t="shared" si="33"/>
        <v>0</v>
      </c>
    </row>
    <row r="76" spans="9:30">
      <c r="I76" s="9">
        <f t="shared" si="24"/>
        <v>0</v>
      </c>
      <c r="M76" s="9">
        <f t="shared" si="25"/>
        <v>0</v>
      </c>
      <c r="P76" s="8">
        <f t="shared" si="26"/>
        <v>0</v>
      </c>
      <c r="Q76" s="9">
        <f t="shared" si="27"/>
        <v>0</v>
      </c>
      <c r="R76" s="9">
        <f t="shared" si="28"/>
        <v>0</v>
      </c>
      <c r="U76" s="11">
        <f t="shared" si="29"/>
        <v>0</v>
      </c>
      <c r="V76" s="10">
        <f t="shared" si="30"/>
        <v>0</v>
      </c>
      <c r="W76" s="10">
        <f t="shared" si="31"/>
        <v>0</v>
      </c>
      <c r="X76" s="10"/>
      <c r="Z76" s="8">
        <f t="shared" si="32"/>
        <v>0</v>
      </c>
      <c r="AA76" s="9">
        <v>0</v>
      </c>
      <c r="AB76" s="8">
        <v>0</v>
      </c>
      <c r="AC76" s="7">
        <v>0</v>
      </c>
      <c r="AD76" s="6">
        <f t="shared" si="33"/>
        <v>0</v>
      </c>
    </row>
    <row r="77" spans="9:30">
      <c r="I77" s="9">
        <f t="shared" si="24"/>
        <v>0</v>
      </c>
      <c r="M77" s="9">
        <f t="shared" si="25"/>
        <v>0</v>
      </c>
      <c r="P77" s="8">
        <f t="shared" si="26"/>
        <v>0</v>
      </c>
      <c r="Q77" s="9">
        <f t="shared" si="27"/>
        <v>0</v>
      </c>
      <c r="R77" s="9">
        <f t="shared" si="28"/>
        <v>0</v>
      </c>
      <c r="U77" s="11">
        <f t="shared" si="29"/>
        <v>0</v>
      </c>
      <c r="V77" s="10">
        <f t="shared" si="30"/>
        <v>0</v>
      </c>
      <c r="W77" s="10">
        <f t="shared" si="31"/>
        <v>0</v>
      </c>
      <c r="X77" s="10"/>
      <c r="Z77" s="8">
        <f t="shared" si="32"/>
        <v>0</v>
      </c>
      <c r="AA77" s="9">
        <v>0</v>
      </c>
      <c r="AB77" s="8">
        <v>0</v>
      </c>
      <c r="AC77" s="7">
        <v>0</v>
      </c>
      <c r="AD77" s="6">
        <f t="shared" si="33"/>
        <v>0</v>
      </c>
    </row>
    <row r="78" spans="9:30">
      <c r="I78" s="9">
        <f t="shared" si="24"/>
        <v>0</v>
      </c>
      <c r="M78" s="9">
        <f t="shared" si="25"/>
        <v>0</v>
      </c>
      <c r="P78" s="8">
        <f t="shared" si="26"/>
        <v>0</v>
      </c>
      <c r="Q78" s="9">
        <f t="shared" si="27"/>
        <v>0</v>
      </c>
      <c r="R78" s="9">
        <f t="shared" si="28"/>
        <v>0</v>
      </c>
      <c r="U78" s="11">
        <f t="shared" si="29"/>
        <v>0</v>
      </c>
      <c r="V78" s="10">
        <f t="shared" si="30"/>
        <v>0</v>
      </c>
      <c r="W78" s="10">
        <f t="shared" si="31"/>
        <v>0</v>
      </c>
      <c r="X78" s="10"/>
      <c r="Z78" s="8">
        <f t="shared" si="32"/>
        <v>0</v>
      </c>
      <c r="AA78" s="9">
        <v>0</v>
      </c>
      <c r="AB78" s="8">
        <v>0</v>
      </c>
      <c r="AC78" s="7">
        <v>0</v>
      </c>
      <c r="AD78" s="6">
        <f t="shared" si="33"/>
        <v>0</v>
      </c>
    </row>
    <row r="79" spans="9:30">
      <c r="I79" s="9">
        <f t="shared" si="24"/>
        <v>0</v>
      </c>
      <c r="M79" s="9">
        <f t="shared" si="25"/>
        <v>0</v>
      </c>
      <c r="P79" s="8">
        <f t="shared" si="26"/>
        <v>0</v>
      </c>
      <c r="Q79" s="9">
        <f t="shared" si="27"/>
        <v>0</v>
      </c>
      <c r="R79" s="9">
        <f t="shared" si="28"/>
        <v>0</v>
      </c>
      <c r="U79" s="11">
        <f t="shared" si="29"/>
        <v>0</v>
      </c>
      <c r="V79" s="10">
        <f t="shared" si="30"/>
        <v>0</v>
      </c>
      <c r="W79" s="10">
        <f t="shared" si="31"/>
        <v>0</v>
      </c>
      <c r="X79" s="10"/>
      <c r="Z79" s="8">
        <f t="shared" si="32"/>
        <v>0</v>
      </c>
      <c r="AA79" s="9">
        <v>0</v>
      </c>
      <c r="AB79" s="8">
        <v>0</v>
      </c>
      <c r="AC79" s="7">
        <v>0</v>
      </c>
      <c r="AD79" s="6">
        <f t="shared" si="33"/>
        <v>0</v>
      </c>
    </row>
    <row r="80" spans="9:30">
      <c r="I80" s="9">
        <f t="shared" si="24"/>
        <v>0</v>
      </c>
      <c r="M80" s="9">
        <f t="shared" si="25"/>
        <v>0</v>
      </c>
      <c r="P80" s="8">
        <f t="shared" si="26"/>
        <v>0</v>
      </c>
      <c r="Q80" s="9">
        <f t="shared" si="27"/>
        <v>0</v>
      </c>
      <c r="R80" s="9">
        <f t="shared" si="28"/>
        <v>0</v>
      </c>
      <c r="U80" s="11">
        <f t="shared" si="29"/>
        <v>0</v>
      </c>
      <c r="V80" s="10">
        <f t="shared" si="30"/>
        <v>0</v>
      </c>
      <c r="W80" s="10">
        <f t="shared" si="31"/>
        <v>0</v>
      </c>
      <c r="X80" s="10"/>
      <c r="Z80" s="8">
        <f t="shared" si="32"/>
        <v>0</v>
      </c>
      <c r="AA80" s="9">
        <v>0</v>
      </c>
      <c r="AB80" s="8">
        <v>0</v>
      </c>
      <c r="AC80" s="7">
        <v>0</v>
      </c>
      <c r="AD80" s="6">
        <f t="shared" si="33"/>
        <v>0</v>
      </c>
    </row>
    <row r="81" spans="9:30">
      <c r="I81" s="9">
        <f t="shared" si="24"/>
        <v>0</v>
      </c>
      <c r="M81" s="9">
        <f t="shared" si="25"/>
        <v>0</v>
      </c>
      <c r="P81" s="8">
        <f t="shared" si="26"/>
        <v>0</v>
      </c>
      <c r="Q81" s="9">
        <f t="shared" si="27"/>
        <v>0</v>
      </c>
      <c r="R81" s="9">
        <f t="shared" si="28"/>
        <v>0</v>
      </c>
      <c r="U81" s="11">
        <f t="shared" si="29"/>
        <v>0</v>
      </c>
      <c r="V81" s="10">
        <f t="shared" si="30"/>
        <v>0</v>
      </c>
      <c r="W81" s="10">
        <f t="shared" si="31"/>
        <v>0</v>
      </c>
      <c r="X81" s="10"/>
      <c r="Z81" s="8">
        <f t="shared" si="32"/>
        <v>0</v>
      </c>
      <c r="AA81" s="9">
        <v>0</v>
      </c>
      <c r="AB81" s="8">
        <v>0</v>
      </c>
      <c r="AC81" s="7">
        <v>0</v>
      </c>
      <c r="AD81" s="6">
        <f t="shared" si="33"/>
        <v>0</v>
      </c>
    </row>
    <row r="82" spans="9:30">
      <c r="I82" s="9">
        <f t="shared" si="24"/>
        <v>0</v>
      </c>
      <c r="M82" s="9">
        <f t="shared" si="25"/>
        <v>0</v>
      </c>
      <c r="P82" s="8">
        <f t="shared" si="26"/>
        <v>0</v>
      </c>
      <c r="Q82" s="9">
        <f t="shared" si="27"/>
        <v>0</v>
      </c>
      <c r="R82" s="9">
        <f t="shared" si="28"/>
        <v>0</v>
      </c>
      <c r="U82" s="11">
        <f t="shared" si="29"/>
        <v>0</v>
      </c>
      <c r="V82" s="10">
        <f t="shared" si="30"/>
        <v>0</v>
      </c>
      <c r="W82" s="10">
        <f t="shared" si="31"/>
        <v>0</v>
      </c>
      <c r="X82" s="10"/>
      <c r="Z82" s="8">
        <f t="shared" si="32"/>
        <v>0</v>
      </c>
      <c r="AA82" s="9">
        <v>0</v>
      </c>
      <c r="AB82" s="8">
        <v>0</v>
      </c>
      <c r="AC82" s="7">
        <v>0</v>
      </c>
      <c r="AD82" s="6">
        <f t="shared" si="33"/>
        <v>0</v>
      </c>
    </row>
    <row r="83" spans="9:30">
      <c r="I83" s="9">
        <f t="shared" si="24"/>
        <v>0</v>
      </c>
      <c r="M83" s="9">
        <f t="shared" si="25"/>
        <v>0</v>
      </c>
      <c r="P83" s="8">
        <f t="shared" si="26"/>
        <v>0</v>
      </c>
      <c r="Q83" s="9">
        <f t="shared" si="27"/>
        <v>0</v>
      </c>
      <c r="R83" s="9">
        <f t="shared" si="28"/>
        <v>0</v>
      </c>
      <c r="U83" s="11">
        <f t="shared" si="29"/>
        <v>0</v>
      </c>
      <c r="V83" s="10">
        <f t="shared" si="30"/>
        <v>0</v>
      </c>
      <c r="W83" s="10">
        <f t="shared" si="31"/>
        <v>0</v>
      </c>
      <c r="X83" s="10"/>
      <c r="Z83" s="8">
        <f t="shared" si="32"/>
        <v>0</v>
      </c>
      <c r="AA83" s="9">
        <v>0</v>
      </c>
      <c r="AB83" s="8">
        <v>0</v>
      </c>
      <c r="AC83" s="7">
        <v>0</v>
      </c>
      <c r="AD83" s="6">
        <f t="shared" si="33"/>
        <v>0</v>
      </c>
    </row>
    <row r="84" spans="9:30">
      <c r="I84" s="9">
        <f t="shared" si="24"/>
        <v>0</v>
      </c>
      <c r="M84" s="9">
        <f t="shared" si="25"/>
        <v>0</v>
      </c>
      <c r="P84" s="8">
        <f t="shared" si="26"/>
        <v>0</v>
      </c>
      <c r="Q84" s="9">
        <f t="shared" si="27"/>
        <v>0</v>
      </c>
      <c r="R84" s="9">
        <f t="shared" si="28"/>
        <v>0</v>
      </c>
      <c r="U84" s="11">
        <f t="shared" si="29"/>
        <v>0</v>
      </c>
      <c r="V84" s="10">
        <f t="shared" si="30"/>
        <v>0</v>
      </c>
      <c r="W84" s="10">
        <f t="shared" si="31"/>
        <v>0</v>
      </c>
      <c r="X84" s="10"/>
      <c r="Z84" s="8">
        <f t="shared" si="32"/>
        <v>0</v>
      </c>
      <c r="AA84" s="9">
        <v>0</v>
      </c>
      <c r="AB84" s="8">
        <v>0</v>
      </c>
      <c r="AC84" s="7">
        <v>0</v>
      </c>
      <c r="AD84" s="6">
        <f t="shared" si="33"/>
        <v>0</v>
      </c>
    </row>
    <row r="85" spans="9:30">
      <c r="I85" s="9">
        <f t="shared" si="24"/>
        <v>0</v>
      </c>
      <c r="M85" s="9">
        <f t="shared" si="25"/>
        <v>0</v>
      </c>
      <c r="P85" s="8">
        <f t="shared" si="26"/>
        <v>0</v>
      </c>
      <c r="Q85" s="9">
        <f t="shared" si="27"/>
        <v>0</v>
      </c>
      <c r="R85" s="9">
        <f t="shared" si="28"/>
        <v>0</v>
      </c>
      <c r="U85" s="11">
        <f t="shared" si="29"/>
        <v>0</v>
      </c>
      <c r="V85" s="10">
        <f t="shared" si="30"/>
        <v>0</v>
      </c>
      <c r="W85" s="10">
        <f t="shared" si="31"/>
        <v>0</v>
      </c>
      <c r="X85" s="10"/>
      <c r="Z85" s="8">
        <f t="shared" si="32"/>
        <v>0</v>
      </c>
      <c r="AA85" s="9">
        <v>0</v>
      </c>
      <c r="AB85" s="8">
        <v>0</v>
      </c>
      <c r="AC85" s="7">
        <v>0</v>
      </c>
      <c r="AD85" s="6">
        <f t="shared" si="33"/>
        <v>0</v>
      </c>
    </row>
    <row r="86" spans="9:30">
      <c r="I86" s="9">
        <f t="shared" ref="I86:I117" si="34">(H86+F86+G86)/3</f>
        <v>0</v>
      </c>
      <c r="M86" s="9">
        <f t="shared" ref="M86:M117" si="35">I86+J86+K86+L86</f>
        <v>0</v>
      </c>
      <c r="P86" s="8">
        <f t="shared" ref="P86:P117" si="36">M86*N86</f>
        <v>0</v>
      </c>
      <c r="Q86" s="9">
        <f t="shared" ref="Q86:Q117" si="37">I86+J86</f>
        <v>0</v>
      </c>
      <c r="R86" s="9">
        <f t="shared" ref="R86:R117" si="38">Q86/30</f>
        <v>0</v>
      </c>
      <c r="U86" s="11">
        <f t="shared" ref="U86:U117" si="39">T86-S86</f>
        <v>0</v>
      </c>
      <c r="V86" s="10">
        <f t="shared" ref="V86:V117" si="40">U86/30</f>
        <v>0</v>
      </c>
      <c r="W86" s="10">
        <f t="shared" ref="W86:W117" si="41">V86*1.25</f>
        <v>0</v>
      </c>
      <c r="X86" s="10"/>
      <c r="Z86" s="8">
        <f t="shared" ref="Z86:Z117" si="42">Y86*R86</f>
        <v>0</v>
      </c>
      <c r="AA86" s="9">
        <v>0</v>
      </c>
      <c r="AB86" s="8">
        <v>0</v>
      </c>
      <c r="AC86" s="7">
        <v>0</v>
      </c>
      <c r="AD86" s="6">
        <f t="shared" ref="AD86:AD117" si="43">P86+Z86-AA86+AB86+AC86</f>
        <v>0</v>
      </c>
    </row>
    <row r="87" spans="9:30">
      <c r="I87" s="9">
        <f t="shared" si="34"/>
        <v>0</v>
      </c>
      <c r="M87" s="9">
        <f t="shared" si="35"/>
        <v>0</v>
      </c>
      <c r="P87" s="8">
        <f t="shared" si="36"/>
        <v>0</v>
      </c>
      <c r="Q87" s="9">
        <f t="shared" si="37"/>
        <v>0</v>
      </c>
      <c r="R87" s="9">
        <f t="shared" si="38"/>
        <v>0</v>
      </c>
      <c r="U87" s="11">
        <f t="shared" si="39"/>
        <v>0</v>
      </c>
      <c r="V87" s="10">
        <f t="shared" si="40"/>
        <v>0</v>
      </c>
      <c r="W87" s="10">
        <f t="shared" si="41"/>
        <v>0</v>
      </c>
      <c r="X87" s="10"/>
      <c r="Z87" s="8">
        <f t="shared" si="42"/>
        <v>0</v>
      </c>
      <c r="AA87" s="9">
        <v>0</v>
      </c>
      <c r="AB87" s="8">
        <v>0</v>
      </c>
      <c r="AC87" s="7">
        <v>0</v>
      </c>
      <c r="AD87" s="6">
        <f t="shared" si="43"/>
        <v>0</v>
      </c>
    </row>
    <row r="88" spans="9:30">
      <c r="I88" s="9">
        <f t="shared" si="34"/>
        <v>0</v>
      </c>
      <c r="M88" s="9">
        <f t="shared" si="35"/>
        <v>0</v>
      </c>
      <c r="P88" s="8">
        <f t="shared" si="36"/>
        <v>0</v>
      </c>
      <c r="Q88" s="9">
        <f t="shared" si="37"/>
        <v>0</v>
      </c>
      <c r="R88" s="9">
        <f t="shared" si="38"/>
        <v>0</v>
      </c>
      <c r="U88" s="11">
        <f t="shared" si="39"/>
        <v>0</v>
      </c>
      <c r="V88" s="10">
        <f t="shared" si="40"/>
        <v>0</v>
      </c>
      <c r="W88" s="10">
        <f t="shared" si="41"/>
        <v>0</v>
      </c>
      <c r="X88" s="10"/>
      <c r="Z88" s="8">
        <f t="shared" si="42"/>
        <v>0</v>
      </c>
      <c r="AA88" s="9">
        <v>0</v>
      </c>
      <c r="AB88" s="8">
        <v>0</v>
      </c>
      <c r="AC88" s="7">
        <v>0</v>
      </c>
      <c r="AD88" s="6">
        <f t="shared" si="43"/>
        <v>0</v>
      </c>
    </row>
    <row r="89" spans="9:30">
      <c r="I89" s="9">
        <f t="shared" si="34"/>
        <v>0</v>
      </c>
      <c r="M89" s="9">
        <f t="shared" si="35"/>
        <v>0</v>
      </c>
      <c r="P89" s="8">
        <f t="shared" si="36"/>
        <v>0</v>
      </c>
      <c r="Q89" s="9">
        <f t="shared" si="37"/>
        <v>0</v>
      </c>
      <c r="R89" s="9">
        <f t="shared" si="38"/>
        <v>0</v>
      </c>
      <c r="U89" s="11">
        <f t="shared" si="39"/>
        <v>0</v>
      </c>
      <c r="V89" s="10">
        <f t="shared" si="40"/>
        <v>0</v>
      </c>
      <c r="W89" s="10">
        <f t="shared" si="41"/>
        <v>0</v>
      </c>
      <c r="X89" s="10"/>
      <c r="Z89" s="8">
        <f t="shared" si="42"/>
        <v>0</v>
      </c>
      <c r="AA89" s="9">
        <v>0</v>
      </c>
      <c r="AB89" s="8">
        <v>0</v>
      </c>
      <c r="AC89" s="7">
        <v>0</v>
      </c>
      <c r="AD89" s="6">
        <f t="shared" si="43"/>
        <v>0</v>
      </c>
    </row>
    <row r="90" spans="9:30">
      <c r="I90" s="9">
        <f t="shared" si="34"/>
        <v>0</v>
      </c>
      <c r="M90" s="9">
        <f t="shared" si="35"/>
        <v>0</v>
      </c>
      <c r="P90" s="8">
        <f t="shared" si="36"/>
        <v>0</v>
      </c>
      <c r="Q90" s="9">
        <f t="shared" si="37"/>
        <v>0</v>
      </c>
      <c r="R90" s="9">
        <f t="shared" si="38"/>
        <v>0</v>
      </c>
      <c r="U90" s="11">
        <f t="shared" si="39"/>
        <v>0</v>
      </c>
      <c r="V90" s="10">
        <f t="shared" si="40"/>
        <v>0</v>
      </c>
      <c r="W90" s="10">
        <f t="shared" si="41"/>
        <v>0</v>
      </c>
      <c r="X90" s="10"/>
      <c r="Z90" s="8">
        <f t="shared" si="42"/>
        <v>0</v>
      </c>
      <c r="AA90" s="9">
        <v>0</v>
      </c>
      <c r="AB90" s="8">
        <v>0</v>
      </c>
      <c r="AC90" s="7">
        <v>0</v>
      </c>
      <c r="AD90" s="6">
        <f t="shared" si="43"/>
        <v>0</v>
      </c>
    </row>
    <row r="91" spans="9:30">
      <c r="I91" s="9">
        <f t="shared" si="34"/>
        <v>0</v>
      </c>
      <c r="M91" s="9">
        <f t="shared" si="35"/>
        <v>0</v>
      </c>
      <c r="P91" s="8">
        <f t="shared" si="36"/>
        <v>0</v>
      </c>
      <c r="Q91" s="9">
        <f t="shared" si="37"/>
        <v>0</v>
      </c>
      <c r="R91" s="9">
        <f t="shared" si="38"/>
        <v>0</v>
      </c>
      <c r="U91" s="11">
        <f t="shared" si="39"/>
        <v>0</v>
      </c>
      <c r="V91" s="10">
        <f t="shared" si="40"/>
        <v>0</v>
      </c>
      <c r="W91" s="10">
        <f t="shared" si="41"/>
        <v>0</v>
      </c>
      <c r="X91" s="10"/>
      <c r="Z91" s="8">
        <f t="shared" si="42"/>
        <v>0</v>
      </c>
      <c r="AA91" s="9">
        <v>0</v>
      </c>
      <c r="AB91" s="8">
        <v>0</v>
      </c>
      <c r="AC91" s="7">
        <v>0</v>
      </c>
      <c r="AD91" s="6">
        <f t="shared" si="43"/>
        <v>0</v>
      </c>
    </row>
    <row r="92" spans="9:30">
      <c r="I92" s="9">
        <f t="shared" si="34"/>
        <v>0</v>
      </c>
      <c r="M92" s="9">
        <f t="shared" si="35"/>
        <v>0</v>
      </c>
      <c r="P92" s="8">
        <f t="shared" si="36"/>
        <v>0</v>
      </c>
      <c r="Q92" s="9">
        <f t="shared" si="37"/>
        <v>0</v>
      </c>
      <c r="R92" s="9">
        <f t="shared" si="38"/>
        <v>0</v>
      </c>
      <c r="U92" s="11">
        <f t="shared" si="39"/>
        <v>0</v>
      </c>
      <c r="V92" s="10">
        <f t="shared" si="40"/>
        <v>0</v>
      </c>
      <c r="W92" s="10">
        <f t="shared" si="41"/>
        <v>0</v>
      </c>
      <c r="X92" s="10"/>
      <c r="Z92" s="8">
        <f t="shared" si="42"/>
        <v>0</v>
      </c>
      <c r="AA92" s="9">
        <v>0</v>
      </c>
      <c r="AB92" s="8">
        <v>0</v>
      </c>
      <c r="AC92" s="7">
        <v>0</v>
      </c>
      <c r="AD92" s="6">
        <f t="shared" si="43"/>
        <v>0</v>
      </c>
    </row>
    <row r="93" spans="9:30">
      <c r="I93" s="9">
        <f t="shared" si="34"/>
        <v>0</v>
      </c>
      <c r="M93" s="9">
        <f t="shared" si="35"/>
        <v>0</v>
      </c>
      <c r="P93" s="8">
        <f t="shared" si="36"/>
        <v>0</v>
      </c>
      <c r="Q93" s="9">
        <f t="shared" si="37"/>
        <v>0</v>
      </c>
      <c r="R93" s="9">
        <f t="shared" si="38"/>
        <v>0</v>
      </c>
      <c r="U93" s="11">
        <f t="shared" si="39"/>
        <v>0</v>
      </c>
      <c r="V93" s="10">
        <f t="shared" si="40"/>
        <v>0</v>
      </c>
      <c r="W93" s="10">
        <f t="shared" si="41"/>
        <v>0</v>
      </c>
      <c r="X93" s="10"/>
      <c r="Z93" s="8">
        <f t="shared" si="42"/>
        <v>0</v>
      </c>
      <c r="AA93" s="9">
        <v>0</v>
      </c>
      <c r="AB93" s="8">
        <v>0</v>
      </c>
      <c r="AC93" s="7">
        <v>0</v>
      </c>
      <c r="AD93" s="6">
        <f t="shared" si="43"/>
        <v>0</v>
      </c>
    </row>
    <row r="94" spans="9:30">
      <c r="I94" s="9">
        <f t="shared" si="34"/>
        <v>0</v>
      </c>
      <c r="M94" s="9">
        <f t="shared" si="35"/>
        <v>0</v>
      </c>
      <c r="P94" s="8">
        <f t="shared" si="36"/>
        <v>0</v>
      </c>
      <c r="Q94" s="9">
        <f t="shared" si="37"/>
        <v>0</v>
      </c>
      <c r="R94" s="9">
        <f t="shared" si="38"/>
        <v>0</v>
      </c>
      <c r="U94" s="11">
        <f t="shared" si="39"/>
        <v>0</v>
      </c>
      <c r="V94" s="10">
        <f t="shared" si="40"/>
        <v>0</v>
      </c>
      <c r="W94" s="10">
        <f t="shared" si="41"/>
        <v>0</v>
      </c>
      <c r="X94" s="10"/>
      <c r="Z94" s="8">
        <f t="shared" si="42"/>
        <v>0</v>
      </c>
      <c r="AA94" s="9">
        <v>0</v>
      </c>
      <c r="AB94" s="8">
        <v>0</v>
      </c>
      <c r="AC94" s="7">
        <v>0</v>
      </c>
      <c r="AD94" s="6">
        <f t="shared" si="43"/>
        <v>0</v>
      </c>
    </row>
    <row r="95" spans="9:30">
      <c r="I95" s="9">
        <f t="shared" si="34"/>
        <v>0</v>
      </c>
      <c r="M95" s="9">
        <f t="shared" si="35"/>
        <v>0</v>
      </c>
      <c r="P95" s="8">
        <f t="shared" si="36"/>
        <v>0</v>
      </c>
      <c r="Q95" s="9">
        <f t="shared" si="37"/>
        <v>0</v>
      </c>
      <c r="R95" s="9">
        <f t="shared" si="38"/>
        <v>0</v>
      </c>
      <c r="U95" s="11">
        <f t="shared" si="39"/>
        <v>0</v>
      </c>
      <c r="V95" s="10">
        <f t="shared" si="40"/>
        <v>0</v>
      </c>
      <c r="W95" s="10">
        <f t="shared" si="41"/>
        <v>0</v>
      </c>
      <c r="X95" s="10"/>
      <c r="Z95" s="8">
        <f t="shared" si="42"/>
        <v>0</v>
      </c>
      <c r="AA95" s="9">
        <v>0</v>
      </c>
      <c r="AB95" s="8">
        <v>0</v>
      </c>
      <c r="AC95" s="7">
        <v>0</v>
      </c>
      <c r="AD95" s="6">
        <f t="shared" si="43"/>
        <v>0</v>
      </c>
    </row>
    <row r="96" spans="9:30">
      <c r="I96" s="9">
        <f t="shared" si="34"/>
        <v>0</v>
      </c>
      <c r="M96" s="9">
        <f t="shared" si="35"/>
        <v>0</v>
      </c>
      <c r="P96" s="8">
        <f t="shared" si="36"/>
        <v>0</v>
      </c>
      <c r="Q96" s="9">
        <f t="shared" si="37"/>
        <v>0</v>
      </c>
      <c r="R96" s="9">
        <f t="shared" si="38"/>
        <v>0</v>
      </c>
      <c r="U96" s="11">
        <f t="shared" si="39"/>
        <v>0</v>
      </c>
      <c r="V96" s="10">
        <f t="shared" si="40"/>
        <v>0</v>
      </c>
      <c r="W96" s="10">
        <f t="shared" si="41"/>
        <v>0</v>
      </c>
      <c r="X96" s="10"/>
      <c r="Z96" s="8">
        <f t="shared" si="42"/>
        <v>0</v>
      </c>
      <c r="AA96" s="9">
        <v>0</v>
      </c>
      <c r="AB96" s="8">
        <v>0</v>
      </c>
      <c r="AC96" s="7">
        <v>0</v>
      </c>
      <c r="AD96" s="6">
        <f t="shared" si="43"/>
        <v>0</v>
      </c>
    </row>
    <row r="97" spans="9:30">
      <c r="I97" s="9">
        <f t="shared" si="34"/>
        <v>0</v>
      </c>
      <c r="M97" s="9">
        <f t="shared" si="35"/>
        <v>0</v>
      </c>
      <c r="P97" s="8">
        <f t="shared" si="36"/>
        <v>0</v>
      </c>
      <c r="Q97" s="9">
        <f t="shared" si="37"/>
        <v>0</v>
      </c>
      <c r="R97" s="9">
        <f t="shared" si="38"/>
        <v>0</v>
      </c>
      <c r="U97" s="11">
        <f t="shared" si="39"/>
        <v>0</v>
      </c>
      <c r="V97" s="10">
        <f t="shared" si="40"/>
        <v>0</v>
      </c>
      <c r="W97" s="10">
        <f t="shared" si="41"/>
        <v>0</v>
      </c>
      <c r="X97" s="10"/>
      <c r="Z97" s="8">
        <f t="shared" si="42"/>
        <v>0</v>
      </c>
      <c r="AA97" s="9">
        <v>0</v>
      </c>
      <c r="AB97" s="8">
        <v>0</v>
      </c>
      <c r="AC97" s="7">
        <v>0</v>
      </c>
      <c r="AD97" s="6">
        <f t="shared" si="43"/>
        <v>0</v>
      </c>
    </row>
    <row r="98" spans="9:30">
      <c r="I98" s="9">
        <f t="shared" si="34"/>
        <v>0</v>
      </c>
      <c r="M98" s="9">
        <f t="shared" si="35"/>
        <v>0</v>
      </c>
      <c r="P98" s="8">
        <f t="shared" si="36"/>
        <v>0</v>
      </c>
      <c r="Q98" s="9">
        <f t="shared" si="37"/>
        <v>0</v>
      </c>
      <c r="R98" s="9">
        <f t="shared" si="38"/>
        <v>0</v>
      </c>
      <c r="U98" s="11">
        <f t="shared" si="39"/>
        <v>0</v>
      </c>
      <c r="V98" s="10">
        <f t="shared" si="40"/>
        <v>0</v>
      </c>
      <c r="W98" s="10">
        <f t="shared" si="41"/>
        <v>0</v>
      </c>
      <c r="X98" s="10"/>
      <c r="Z98" s="8">
        <f t="shared" si="42"/>
        <v>0</v>
      </c>
      <c r="AA98" s="9">
        <v>0</v>
      </c>
      <c r="AB98" s="8">
        <v>0</v>
      </c>
      <c r="AC98" s="7">
        <v>0</v>
      </c>
      <c r="AD98" s="6">
        <f t="shared" si="43"/>
        <v>0</v>
      </c>
    </row>
    <row r="99" spans="9:30">
      <c r="I99" s="9">
        <f t="shared" si="34"/>
        <v>0</v>
      </c>
      <c r="M99" s="9">
        <f t="shared" si="35"/>
        <v>0</v>
      </c>
      <c r="P99" s="8">
        <f t="shared" si="36"/>
        <v>0</v>
      </c>
      <c r="Q99" s="9">
        <f t="shared" si="37"/>
        <v>0</v>
      </c>
      <c r="R99" s="9">
        <f t="shared" si="38"/>
        <v>0</v>
      </c>
      <c r="U99" s="11">
        <f t="shared" si="39"/>
        <v>0</v>
      </c>
      <c r="V99" s="10">
        <f t="shared" si="40"/>
        <v>0</v>
      </c>
      <c r="W99" s="10">
        <f t="shared" si="41"/>
        <v>0</v>
      </c>
      <c r="X99" s="10"/>
      <c r="Z99" s="8">
        <f t="shared" si="42"/>
        <v>0</v>
      </c>
      <c r="AA99" s="9">
        <v>0</v>
      </c>
      <c r="AB99" s="8">
        <v>0</v>
      </c>
      <c r="AC99" s="7">
        <v>0</v>
      </c>
      <c r="AD99" s="6">
        <f t="shared" si="43"/>
        <v>0</v>
      </c>
    </row>
    <row r="100" spans="9:30">
      <c r="I100" s="9">
        <f t="shared" si="34"/>
        <v>0</v>
      </c>
      <c r="M100" s="9">
        <f t="shared" si="35"/>
        <v>0</v>
      </c>
      <c r="P100" s="8">
        <f t="shared" si="36"/>
        <v>0</v>
      </c>
      <c r="Q100" s="9">
        <f t="shared" si="37"/>
        <v>0</v>
      </c>
      <c r="R100" s="9">
        <f t="shared" si="38"/>
        <v>0</v>
      </c>
      <c r="U100" s="11">
        <f t="shared" si="39"/>
        <v>0</v>
      </c>
      <c r="V100" s="10">
        <f t="shared" si="40"/>
        <v>0</v>
      </c>
      <c r="W100" s="10">
        <f t="shared" si="41"/>
        <v>0</v>
      </c>
      <c r="X100" s="10"/>
      <c r="Z100" s="8">
        <f t="shared" si="42"/>
        <v>0</v>
      </c>
      <c r="AA100" s="9">
        <v>0</v>
      </c>
      <c r="AB100" s="8">
        <v>0</v>
      </c>
      <c r="AC100" s="7">
        <v>0</v>
      </c>
      <c r="AD100" s="6">
        <f t="shared" si="43"/>
        <v>0</v>
      </c>
    </row>
    <row r="101" spans="9:30">
      <c r="I101" s="9">
        <f t="shared" si="34"/>
        <v>0</v>
      </c>
      <c r="M101" s="9">
        <f t="shared" si="35"/>
        <v>0</v>
      </c>
      <c r="P101" s="8">
        <f t="shared" si="36"/>
        <v>0</v>
      </c>
      <c r="Q101" s="9">
        <f t="shared" si="37"/>
        <v>0</v>
      </c>
      <c r="R101" s="9">
        <f t="shared" si="38"/>
        <v>0</v>
      </c>
      <c r="U101" s="11">
        <f t="shared" si="39"/>
        <v>0</v>
      </c>
      <c r="V101" s="10">
        <f t="shared" si="40"/>
        <v>0</v>
      </c>
      <c r="W101" s="10">
        <f t="shared" si="41"/>
        <v>0</v>
      </c>
      <c r="X101" s="10"/>
      <c r="Z101" s="8">
        <f t="shared" si="42"/>
        <v>0</v>
      </c>
      <c r="AA101" s="9">
        <v>0</v>
      </c>
      <c r="AB101" s="8">
        <v>0</v>
      </c>
      <c r="AC101" s="7">
        <v>0</v>
      </c>
      <c r="AD101" s="6">
        <f t="shared" si="43"/>
        <v>0</v>
      </c>
    </row>
    <row r="102" spans="9:30">
      <c r="I102" s="9">
        <f t="shared" si="34"/>
        <v>0</v>
      </c>
      <c r="M102" s="9">
        <f t="shared" si="35"/>
        <v>0</v>
      </c>
      <c r="P102" s="8">
        <f t="shared" si="36"/>
        <v>0</v>
      </c>
      <c r="Q102" s="9">
        <f t="shared" si="37"/>
        <v>0</v>
      </c>
      <c r="R102" s="9">
        <f t="shared" si="38"/>
        <v>0</v>
      </c>
      <c r="U102" s="11">
        <f t="shared" si="39"/>
        <v>0</v>
      </c>
      <c r="V102" s="10">
        <f t="shared" si="40"/>
        <v>0</v>
      </c>
      <c r="W102" s="10">
        <f t="shared" si="41"/>
        <v>0</v>
      </c>
      <c r="X102" s="10"/>
      <c r="Z102" s="8">
        <f t="shared" si="42"/>
        <v>0</v>
      </c>
      <c r="AA102" s="9">
        <v>0</v>
      </c>
      <c r="AB102" s="8">
        <v>0</v>
      </c>
      <c r="AC102" s="7">
        <v>0</v>
      </c>
      <c r="AD102" s="6">
        <f t="shared" si="43"/>
        <v>0</v>
      </c>
    </row>
    <row r="103" spans="9:30">
      <c r="I103" s="9">
        <f t="shared" si="34"/>
        <v>0</v>
      </c>
      <c r="M103" s="9">
        <f t="shared" si="35"/>
        <v>0</v>
      </c>
      <c r="P103" s="8">
        <f t="shared" si="36"/>
        <v>0</v>
      </c>
      <c r="Q103" s="9">
        <f t="shared" si="37"/>
        <v>0</v>
      </c>
      <c r="R103" s="9">
        <f t="shared" si="38"/>
        <v>0</v>
      </c>
      <c r="U103" s="11">
        <f t="shared" si="39"/>
        <v>0</v>
      </c>
      <c r="V103" s="10">
        <f t="shared" si="40"/>
        <v>0</v>
      </c>
      <c r="W103" s="10">
        <f t="shared" si="41"/>
        <v>0</v>
      </c>
      <c r="X103" s="10"/>
      <c r="Z103" s="8">
        <f t="shared" si="42"/>
        <v>0</v>
      </c>
      <c r="AA103" s="9">
        <v>0</v>
      </c>
      <c r="AB103" s="8">
        <v>0</v>
      </c>
      <c r="AC103" s="7">
        <v>0</v>
      </c>
      <c r="AD103" s="6">
        <f t="shared" si="43"/>
        <v>0</v>
      </c>
    </row>
    <row r="104" spans="9:30">
      <c r="I104" s="9">
        <f t="shared" si="34"/>
        <v>0</v>
      </c>
      <c r="M104" s="9">
        <f t="shared" si="35"/>
        <v>0</v>
      </c>
      <c r="P104" s="8">
        <f t="shared" si="36"/>
        <v>0</v>
      </c>
      <c r="Q104" s="9">
        <f t="shared" si="37"/>
        <v>0</v>
      </c>
      <c r="R104" s="9">
        <f t="shared" si="38"/>
        <v>0</v>
      </c>
      <c r="U104" s="11">
        <f t="shared" si="39"/>
        <v>0</v>
      </c>
      <c r="V104" s="10">
        <f t="shared" si="40"/>
        <v>0</v>
      </c>
      <c r="W104" s="10">
        <f t="shared" si="41"/>
        <v>0</v>
      </c>
      <c r="X104" s="10"/>
      <c r="Z104" s="8">
        <f t="shared" si="42"/>
        <v>0</v>
      </c>
      <c r="AA104" s="9">
        <v>0</v>
      </c>
      <c r="AB104" s="8">
        <v>0</v>
      </c>
      <c r="AC104" s="7">
        <v>0</v>
      </c>
      <c r="AD104" s="6">
        <f t="shared" si="43"/>
        <v>0</v>
      </c>
    </row>
    <row r="105" spans="9:30">
      <c r="I105" s="9">
        <f t="shared" si="34"/>
        <v>0</v>
      </c>
      <c r="M105" s="9">
        <f t="shared" si="35"/>
        <v>0</v>
      </c>
      <c r="P105" s="8">
        <f t="shared" si="36"/>
        <v>0</v>
      </c>
      <c r="Q105" s="9">
        <f t="shared" si="37"/>
        <v>0</v>
      </c>
      <c r="R105" s="9">
        <f t="shared" si="38"/>
        <v>0</v>
      </c>
      <c r="U105" s="11">
        <f t="shared" si="39"/>
        <v>0</v>
      </c>
      <c r="V105" s="10">
        <f t="shared" si="40"/>
        <v>0</v>
      </c>
      <c r="W105" s="10">
        <f t="shared" si="41"/>
        <v>0</v>
      </c>
      <c r="X105" s="10"/>
      <c r="Z105" s="8">
        <f t="shared" si="42"/>
        <v>0</v>
      </c>
      <c r="AA105" s="9">
        <v>0</v>
      </c>
      <c r="AB105" s="8">
        <v>0</v>
      </c>
      <c r="AC105" s="7">
        <v>0</v>
      </c>
      <c r="AD105" s="6">
        <f t="shared" si="43"/>
        <v>0</v>
      </c>
    </row>
    <row r="106" spans="9:30">
      <c r="I106" s="9">
        <f t="shared" si="34"/>
        <v>0</v>
      </c>
      <c r="M106" s="9">
        <f t="shared" si="35"/>
        <v>0</v>
      </c>
      <c r="P106" s="8">
        <f t="shared" si="36"/>
        <v>0</v>
      </c>
      <c r="Q106" s="9">
        <f t="shared" si="37"/>
        <v>0</v>
      </c>
      <c r="R106" s="9">
        <f t="shared" si="38"/>
        <v>0</v>
      </c>
      <c r="U106" s="11">
        <f t="shared" si="39"/>
        <v>0</v>
      </c>
      <c r="V106" s="10">
        <f t="shared" si="40"/>
        <v>0</v>
      </c>
      <c r="W106" s="10">
        <f t="shared" si="41"/>
        <v>0</v>
      </c>
      <c r="X106" s="10"/>
      <c r="Z106" s="8">
        <f t="shared" si="42"/>
        <v>0</v>
      </c>
      <c r="AA106" s="9">
        <v>0</v>
      </c>
      <c r="AB106" s="8">
        <v>0</v>
      </c>
      <c r="AC106" s="7">
        <v>0</v>
      </c>
      <c r="AD106" s="6">
        <f t="shared" si="43"/>
        <v>0</v>
      </c>
    </row>
    <row r="107" spans="9:30">
      <c r="I107" s="9">
        <f t="shared" si="34"/>
        <v>0</v>
      </c>
      <c r="M107" s="9">
        <f t="shared" si="35"/>
        <v>0</v>
      </c>
      <c r="P107" s="8">
        <f t="shared" si="36"/>
        <v>0</v>
      </c>
      <c r="Q107" s="9">
        <f t="shared" si="37"/>
        <v>0</v>
      </c>
      <c r="R107" s="9">
        <f t="shared" si="38"/>
        <v>0</v>
      </c>
      <c r="U107" s="11">
        <f t="shared" si="39"/>
        <v>0</v>
      </c>
      <c r="V107" s="10">
        <f t="shared" si="40"/>
        <v>0</v>
      </c>
      <c r="W107" s="10">
        <f t="shared" si="41"/>
        <v>0</v>
      </c>
      <c r="X107" s="10"/>
      <c r="Z107" s="8">
        <f t="shared" si="42"/>
        <v>0</v>
      </c>
      <c r="AA107" s="9">
        <v>0</v>
      </c>
      <c r="AB107" s="8">
        <v>0</v>
      </c>
      <c r="AC107" s="7">
        <v>0</v>
      </c>
      <c r="AD107" s="6">
        <f t="shared" si="43"/>
        <v>0</v>
      </c>
    </row>
    <row r="108" spans="9:30">
      <c r="I108" s="9">
        <f t="shared" si="34"/>
        <v>0</v>
      </c>
      <c r="M108" s="9">
        <f t="shared" si="35"/>
        <v>0</v>
      </c>
      <c r="P108" s="8">
        <f t="shared" si="36"/>
        <v>0</v>
      </c>
      <c r="Q108" s="9">
        <f t="shared" si="37"/>
        <v>0</v>
      </c>
      <c r="R108" s="9">
        <f t="shared" si="38"/>
        <v>0</v>
      </c>
      <c r="U108" s="11">
        <f t="shared" si="39"/>
        <v>0</v>
      </c>
      <c r="V108" s="10">
        <f t="shared" si="40"/>
        <v>0</v>
      </c>
      <c r="W108" s="10">
        <f t="shared" si="41"/>
        <v>0</v>
      </c>
      <c r="X108" s="10"/>
      <c r="Z108" s="8">
        <f t="shared" si="42"/>
        <v>0</v>
      </c>
      <c r="AA108" s="9">
        <v>0</v>
      </c>
      <c r="AB108" s="8">
        <v>0</v>
      </c>
      <c r="AC108" s="7">
        <v>0</v>
      </c>
      <c r="AD108" s="6">
        <f t="shared" si="43"/>
        <v>0</v>
      </c>
    </row>
    <row r="109" spans="9:30">
      <c r="I109" s="9">
        <f t="shared" si="34"/>
        <v>0</v>
      </c>
      <c r="M109" s="9">
        <f t="shared" si="35"/>
        <v>0</v>
      </c>
      <c r="P109" s="8">
        <f t="shared" si="36"/>
        <v>0</v>
      </c>
      <c r="Q109" s="9">
        <f t="shared" si="37"/>
        <v>0</v>
      </c>
      <c r="R109" s="9">
        <f t="shared" si="38"/>
        <v>0</v>
      </c>
      <c r="U109" s="11">
        <f t="shared" si="39"/>
        <v>0</v>
      </c>
      <c r="V109" s="10">
        <f t="shared" si="40"/>
        <v>0</v>
      </c>
      <c r="W109" s="10">
        <f t="shared" si="41"/>
        <v>0</v>
      </c>
      <c r="X109" s="10"/>
      <c r="Z109" s="8">
        <f t="shared" si="42"/>
        <v>0</v>
      </c>
      <c r="AA109" s="9">
        <v>0</v>
      </c>
      <c r="AB109" s="8">
        <v>0</v>
      </c>
      <c r="AC109" s="7">
        <v>0</v>
      </c>
      <c r="AD109" s="6">
        <f t="shared" si="43"/>
        <v>0</v>
      </c>
    </row>
    <row r="110" spans="9:30">
      <c r="I110" s="9">
        <f t="shared" si="34"/>
        <v>0</v>
      </c>
      <c r="M110" s="9">
        <f t="shared" si="35"/>
        <v>0</v>
      </c>
      <c r="P110" s="8">
        <f t="shared" si="36"/>
        <v>0</v>
      </c>
      <c r="Q110" s="9">
        <f t="shared" si="37"/>
        <v>0</v>
      </c>
      <c r="R110" s="9">
        <f t="shared" si="38"/>
        <v>0</v>
      </c>
      <c r="U110" s="11">
        <f t="shared" si="39"/>
        <v>0</v>
      </c>
      <c r="V110" s="10">
        <f t="shared" si="40"/>
        <v>0</v>
      </c>
      <c r="W110" s="10">
        <f t="shared" si="41"/>
        <v>0</v>
      </c>
      <c r="X110" s="10"/>
      <c r="Z110" s="8">
        <f t="shared" si="42"/>
        <v>0</v>
      </c>
      <c r="AA110" s="9">
        <v>0</v>
      </c>
      <c r="AB110" s="8">
        <v>0</v>
      </c>
      <c r="AC110" s="7">
        <v>0</v>
      </c>
      <c r="AD110" s="6">
        <f t="shared" si="43"/>
        <v>0</v>
      </c>
    </row>
    <row r="111" spans="9:30">
      <c r="I111" s="9">
        <f t="shared" si="34"/>
        <v>0</v>
      </c>
      <c r="M111" s="9">
        <f t="shared" si="35"/>
        <v>0</v>
      </c>
      <c r="P111" s="8">
        <f t="shared" si="36"/>
        <v>0</v>
      </c>
      <c r="Q111" s="9">
        <f t="shared" si="37"/>
        <v>0</v>
      </c>
      <c r="R111" s="9">
        <f t="shared" si="38"/>
        <v>0</v>
      </c>
      <c r="U111" s="11">
        <f t="shared" si="39"/>
        <v>0</v>
      </c>
      <c r="V111" s="10">
        <f t="shared" si="40"/>
        <v>0</v>
      </c>
      <c r="W111" s="10">
        <f t="shared" si="41"/>
        <v>0</v>
      </c>
      <c r="X111" s="10"/>
      <c r="Z111" s="8">
        <f t="shared" si="42"/>
        <v>0</v>
      </c>
      <c r="AA111" s="9">
        <v>0</v>
      </c>
      <c r="AB111" s="8">
        <v>0</v>
      </c>
      <c r="AC111" s="7">
        <v>0</v>
      </c>
      <c r="AD111" s="6">
        <f t="shared" si="43"/>
        <v>0</v>
      </c>
    </row>
    <row r="112" spans="9:30">
      <c r="I112" s="9">
        <f t="shared" si="34"/>
        <v>0</v>
      </c>
      <c r="M112" s="9">
        <f t="shared" si="35"/>
        <v>0</v>
      </c>
      <c r="P112" s="8">
        <f t="shared" si="36"/>
        <v>0</v>
      </c>
      <c r="Q112" s="9">
        <f t="shared" si="37"/>
        <v>0</v>
      </c>
      <c r="R112" s="9">
        <f t="shared" si="38"/>
        <v>0</v>
      </c>
      <c r="U112" s="11">
        <f t="shared" si="39"/>
        <v>0</v>
      </c>
      <c r="V112" s="10">
        <f t="shared" si="40"/>
        <v>0</v>
      </c>
      <c r="W112" s="10">
        <f t="shared" si="41"/>
        <v>0</v>
      </c>
      <c r="X112" s="10"/>
      <c r="Z112" s="8">
        <f t="shared" si="42"/>
        <v>0</v>
      </c>
      <c r="AA112" s="9">
        <v>0</v>
      </c>
      <c r="AB112" s="8">
        <v>0</v>
      </c>
      <c r="AC112" s="7">
        <v>0</v>
      </c>
      <c r="AD112" s="6">
        <f t="shared" si="43"/>
        <v>0</v>
      </c>
    </row>
    <row r="113" spans="9:30">
      <c r="I113" s="9">
        <f t="shared" si="34"/>
        <v>0</v>
      </c>
      <c r="M113" s="9">
        <f t="shared" si="35"/>
        <v>0</v>
      </c>
      <c r="P113" s="8">
        <f t="shared" si="36"/>
        <v>0</v>
      </c>
      <c r="Q113" s="9">
        <f t="shared" si="37"/>
        <v>0</v>
      </c>
      <c r="R113" s="9">
        <f t="shared" si="38"/>
        <v>0</v>
      </c>
      <c r="U113" s="11">
        <f t="shared" si="39"/>
        <v>0</v>
      </c>
      <c r="V113" s="10">
        <f t="shared" si="40"/>
        <v>0</v>
      </c>
      <c r="W113" s="10">
        <f t="shared" si="41"/>
        <v>0</v>
      </c>
      <c r="X113" s="10"/>
      <c r="Z113" s="8">
        <f t="shared" si="42"/>
        <v>0</v>
      </c>
      <c r="AA113" s="9">
        <v>0</v>
      </c>
      <c r="AB113" s="8">
        <v>0</v>
      </c>
      <c r="AC113" s="7">
        <v>0</v>
      </c>
      <c r="AD113" s="6">
        <f t="shared" si="43"/>
        <v>0</v>
      </c>
    </row>
    <row r="114" spans="9:30">
      <c r="I114" s="9">
        <f t="shared" si="34"/>
        <v>0</v>
      </c>
      <c r="M114" s="9">
        <f t="shared" si="35"/>
        <v>0</v>
      </c>
      <c r="P114" s="8">
        <f t="shared" si="36"/>
        <v>0</v>
      </c>
      <c r="Q114" s="9">
        <f t="shared" si="37"/>
        <v>0</v>
      </c>
      <c r="R114" s="9">
        <f t="shared" si="38"/>
        <v>0</v>
      </c>
      <c r="U114" s="11">
        <f t="shared" si="39"/>
        <v>0</v>
      </c>
      <c r="V114" s="10">
        <f t="shared" si="40"/>
        <v>0</v>
      </c>
      <c r="W114" s="10">
        <f t="shared" si="41"/>
        <v>0</v>
      </c>
      <c r="X114" s="10"/>
      <c r="Z114" s="8">
        <f t="shared" si="42"/>
        <v>0</v>
      </c>
      <c r="AA114" s="9">
        <v>0</v>
      </c>
      <c r="AB114" s="8">
        <v>0</v>
      </c>
      <c r="AC114" s="7">
        <v>0</v>
      </c>
      <c r="AD114" s="6">
        <f t="shared" si="43"/>
        <v>0</v>
      </c>
    </row>
    <row r="115" spans="9:30">
      <c r="I115" s="9">
        <f t="shared" si="34"/>
        <v>0</v>
      </c>
      <c r="M115" s="9">
        <f t="shared" si="35"/>
        <v>0</v>
      </c>
      <c r="P115" s="8">
        <f t="shared" si="36"/>
        <v>0</v>
      </c>
      <c r="Q115" s="9">
        <f t="shared" si="37"/>
        <v>0</v>
      </c>
      <c r="R115" s="9">
        <f t="shared" si="38"/>
        <v>0</v>
      </c>
      <c r="U115" s="11">
        <f t="shared" si="39"/>
        <v>0</v>
      </c>
      <c r="V115" s="10">
        <f t="shared" si="40"/>
        <v>0</v>
      </c>
      <c r="W115" s="10">
        <f t="shared" si="41"/>
        <v>0</v>
      </c>
      <c r="X115" s="10"/>
      <c r="Z115" s="8">
        <f t="shared" si="42"/>
        <v>0</v>
      </c>
      <c r="AA115" s="9">
        <v>0</v>
      </c>
      <c r="AB115" s="8">
        <v>0</v>
      </c>
      <c r="AC115" s="7">
        <v>0</v>
      </c>
      <c r="AD115" s="6">
        <f t="shared" si="43"/>
        <v>0</v>
      </c>
    </row>
    <row r="116" spans="9:30">
      <c r="I116" s="9">
        <f t="shared" si="34"/>
        <v>0</v>
      </c>
      <c r="M116" s="9">
        <f t="shared" si="35"/>
        <v>0</v>
      </c>
      <c r="P116" s="8">
        <f t="shared" si="36"/>
        <v>0</v>
      </c>
      <c r="Q116" s="9">
        <f t="shared" si="37"/>
        <v>0</v>
      </c>
      <c r="R116" s="9">
        <f t="shared" si="38"/>
        <v>0</v>
      </c>
      <c r="U116" s="11">
        <f t="shared" si="39"/>
        <v>0</v>
      </c>
      <c r="V116" s="10">
        <f t="shared" si="40"/>
        <v>0</v>
      </c>
      <c r="W116" s="10">
        <f t="shared" si="41"/>
        <v>0</v>
      </c>
      <c r="X116" s="10"/>
      <c r="Z116" s="8">
        <f t="shared" si="42"/>
        <v>0</v>
      </c>
      <c r="AA116" s="9">
        <v>0</v>
      </c>
      <c r="AB116" s="8">
        <v>0</v>
      </c>
      <c r="AC116" s="7">
        <v>0</v>
      </c>
      <c r="AD116" s="6">
        <f t="shared" si="43"/>
        <v>0</v>
      </c>
    </row>
    <row r="117" spans="9:30">
      <c r="I117" s="9">
        <f t="shared" si="34"/>
        <v>0</v>
      </c>
      <c r="M117" s="9">
        <f t="shared" si="35"/>
        <v>0</v>
      </c>
      <c r="P117" s="8">
        <f t="shared" si="36"/>
        <v>0</v>
      </c>
      <c r="Q117" s="9">
        <f t="shared" si="37"/>
        <v>0</v>
      </c>
      <c r="R117" s="9">
        <f t="shared" si="38"/>
        <v>0</v>
      </c>
      <c r="U117" s="11">
        <f t="shared" si="39"/>
        <v>0</v>
      </c>
      <c r="V117" s="10">
        <f t="shared" si="40"/>
        <v>0</v>
      </c>
      <c r="W117" s="10">
        <f t="shared" si="41"/>
        <v>0</v>
      </c>
      <c r="X117" s="10"/>
      <c r="Z117" s="8">
        <f t="shared" si="42"/>
        <v>0</v>
      </c>
      <c r="AA117" s="9">
        <v>0</v>
      </c>
      <c r="AB117" s="8">
        <v>0</v>
      </c>
      <c r="AC117" s="7">
        <v>0</v>
      </c>
      <c r="AD117" s="6">
        <f t="shared" si="43"/>
        <v>0</v>
      </c>
    </row>
    <row r="118" spans="9:30">
      <c r="I118" s="9">
        <f t="shared" ref="I118:I149" si="44">(H118+F118+G118)/3</f>
        <v>0</v>
      </c>
      <c r="M118" s="9">
        <f t="shared" ref="M118:M149" si="45">I118+J118+K118+L118</f>
        <v>0</v>
      </c>
      <c r="P118" s="8">
        <f t="shared" ref="P118:P149" si="46">M118*N118</f>
        <v>0</v>
      </c>
      <c r="Q118" s="9">
        <f t="shared" ref="Q118:Q149" si="47">I118+J118</f>
        <v>0</v>
      </c>
      <c r="R118" s="9">
        <f t="shared" ref="R118:R149" si="48">Q118/30</f>
        <v>0</v>
      </c>
      <c r="U118" s="11">
        <f t="shared" ref="U118:U149" si="49">T118-S118</f>
        <v>0</v>
      </c>
      <c r="V118" s="10">
        <f t="shared" ref="V118:V149" si="50">U118/30</f>
        <v>0</v>
      </c>
      <c r="W118" s="10">
        <f t="shared" ref="W118:W149" si="51">V118*1.25</f>
        <v>0</v>
      </c>
      <c r="X118" s="10"/>
      <c r="Z118" s="8">
        <f t="shared" ref="Z118:Z149" si="52">Y118*R118</f>
        <v>0</v>
      </c>
      <c r="AA118" s="9">
        <v>0</v>
      </c>
      <c r="AB118" s="8">
        <v>0</v>
      </c>
      <c r="AC118" s="7">
        <v>0</v>
      </c>
      <c r="AD118" s="6">
        <f t="shared" ref="AD118:AD149" si="53">P118+Z118-AA118+AB118+AC118</f>
        <v>0</v>
      </c>
    </row>
    <row r="119" spans="9:30">
      <c r="I119" s="9">
        <f t="shared" si="44"/>
        <v>0</v>
      </c>
      <c r="M119" s="9">
        <f t="shared" si="45"/>
        <v>0</v>
      </c>
      <c r="P119" s="8">
        <f t="shared" si="46"/>
        <v>0</v>
      </c>
      <c r="Q119" s="9">
        <f t="shared" si="47"/>
        <v>0</v>
      </c>
      <c r="R119" s="9">
        <f t="shared" si="48"/>
        <v>0</v>
      </c>
      <c r="U119" s="11">
        <f t="shared" si="49"/>
        <v>0</v>
      </c>
      <c r="V119" s="10">
        <f t="shared" si="50"/>
        <v>0</v>
      </c>
      <c r="W119" s="10">
        <f t="shared" si="51"/>
        <v>0</v>
      </c>
      <c r="X119" s="10"/>
      <c r="Z119" s="8">
        <f t="shared" si="52"/>
        <v>0</v>
      </c>
      <c r="AA119" s="9">
        <v>0</v>
      </c>
      <c r="AB119" s="8">
        <v>0</v>
      </c>
      <c r="AC119" s="7">
        <v>0</v>
      </c>
      <c r="AD119" s="6">
        <f t="shared" si="53"/>
        <v>0</v>
      </c>
    </row>
    <row r="120" spans="9:30">
      <c r="I120" s="9">
        <f t="shared" si="44"/>
        <v>0</v>
      </c>
      <c r="M120" s="9">
        <f t="shared" si="45"/>
        <v>0</v>
      </c>
      <c r="P120" s="8">
        <f t="shared" si="46"/>
        <v>0</v>
      </c>
      <c r="Q120" s="9">
        <f t="shared" si="47"/>
        <v>0</v>
      </c>
      <c r="R120" s="9">
        <f t="shared" si="48"/>
        <v>0</v>
      </c>
      <c r="U120" s="11">
        <f t="shared" si="49"/>
        <v>0</v>
      </c>
      <c r="V120" s="10">
        <f t="shared" si="50"/>
        <v>0</v>
      </c>
      <c r="W120" s="10">
        <f t="shared" si="51"/>
        <v>0</v>
      </c>
      <c r="X120" s="10"/>
      <c r="Z120" s="8">
        <f t="shared" si="52"/>
        <v>0</v>
      </c>
      <c r="AA120" s="9">
        <v>0</v>
      </c>
      <c r="AB120" s="8">
        <v>0</v>
      </c>
      <c r="AC120" s="7">
        <v>0</v>
      </c>
      <c r="AD120" s="6">
        <f t="shared" si="53"/>
        <v>0</v>
      </c>
    </row>
    <row r="121" spans="9:30">
      <c r="I121" s="9">
        <f t="shared" si="44"/>
        <v>0</v>
      </c>
      <c r="M121" s="9">
        <f t="shared" si="45"/>
        <v>0</v>
      </c>
      <c r="P121" s="8">
        <f t="shared" si="46"/>
        <v>0</v>
      </c>
      <c r="Q121" s="9">
        <f t="shared" si="47"/>
        <v>0</v>
      </c>
      <c r="R121" s="9">
        <f t="shared" si="48"/>
        <v>0</v>
      </c>
      <c r="U121" s="11">
        <f t="shared" si="49"/>
        <v>0</v>
      </c>
      <c r="V121" s="10">
        <f t="shared" si="50"/>
        <v>0</v>
      </c>
      <c r="W121" s="10">
        <f t="shared" si="51"/>
        <v>0</v>
      </c>
      <c r="X121" s="10"/>
      <c r="Z121" s="8">
        <f t="shared" si="52"/>
        <v>0</v>
      </c>
      <c r="AA121" s="9">
        <v>0</v>
      </c>
      <c r="AB121" s="8">
        <v>0</v>
      </c>
      <c r="AC121" s="7">
        <v>0</v>
      </c>
      <c r="AD121" s="6">
        <f t="shared" si="53"/>
        <v>0</v>
      </c>
    </row>
    <row r="122" spans="9:30">
      <c r="I122" s="9">
        <f t="shared" si="44"/>
        <v>0</v>
      </c>
      <c r="M122" s="9">
        <f t="shared" si="45"/>
        <v>0</v>
      </c>
      <c r="P122" s="8">
        <f t="shared" si="46"/>
        <v>0</v>
      </c>
      <c r="Q122" s="9">
        <f t="shared" si="47"/>
        <v>0</v>
      </c>
      <c r="R122" s="9">
        <f t="shared" si="48"/>
        <v>0</v>
      </c>
      <c r="U122" s="11">
        <f t="shared" si="49"/>
        <v>0</v>
      </c>
      <c r="V122" s="10">
        <f t="shared" si="50"/>
        <v>0</v>
      </c>
      <c r="W122" s="10">
        <f t="shared" si="51"/>
        <v>0</v>
      </c>
      <c r="X122" s="10"/>
      <c r="Z122" s="8">
        <f t="shared" si="52"/>
        <v>0</v>
      </c>
      <c r="AA122" s="9">
        <v>0</v>
      </c>
      <c r="AB122" s="8">
        <v>0</v>
      </c>
      <c r="AC122" s="7">
        <v>0</v>
      </c>
      <c r="AD122" s="6">
        <f t="shared" si="53"/>
        <v>0</v>
      </c>
    </row>
    <row r="123" spans="9:30">
      <c r="I123" s="9">
        <f t="shared" si="44"/>
        <v>0</v>
      </c>
      <c r="M123" s="9">
        <f t="shared" si="45"/>
        <v>0</v>
      </c>
      <c r="P123" s="8">
        <f t="shared" si="46"/>
        <v>0</v>
      </c>
      <c r="Q123" s="9">
        <f t="shared" si="47"/>
        <v>0</v>
      </c>
      <c r="R123" s="9">
        <f t="shared" si="48"/>
        <v>0</v>
      </c>
      <c r="U123" s="11">
        <f t="shared" si="49"/>
        <v>0</v>
      </c>
      <c r="V123" s="10">
        <f t="shared" si="50"/>
        <v>0</v>
      </c>
      <c r="W123" s="10">
        <f t="shared" si="51"/>
        <v>0</v>
      </c>
      <c r="X123" s="10"/>
      <c r="Z123" s="8">
        <f t="shared" si="52"/>
        <v>0</v>
      </c>
      <c r="AA123" s="9">
        <v>0</v>
      </c>
      <c r="AB123" s="8">
        <v>0</v>
      </c>
      <c r="AC123" s="7">
        <v>0</v>
      </c>
      <c r="AD123" s="6">
        <f t="shared" si="53"/>
        <v>0</v>
      </c>
    </row>
    <row r="124" spans="9:30">
      <c r="I124" s="9">
        <f t="shared" si="44"/>
        <v>0</v>
      </c>
      <c r="M124" s="9">
        <f t="shared" si="45"/>
        <v>0</v>
      </c>
      <c r="P124" s="8">
        <f t="shared" si="46"/>
        <v>0</v>
      </c>
      <c r="Q124" s="9">
        <f t="shared" si="47"/>
        <v>0</v>
      </c>
      <c r="R124" s="9">
        <f t="shared" si="48"/>
        <v>0</v>
      </c>
      <c r="U124" s="11">
        <f t="shared" si="49"/>
        <v>0</v>
      </c>
      <c r="V124" s="10">
        <f t="shared" si="50"/>
        <v>0</v>
      </c>
      <c r="W124" s="10">
        <f t="shared" si="51"/>
        <v>0</v>
      </c>
      <c r="X124" s="10"/>
      <c r="Z124" s="8">
        <f t="shared" si="52"/>
        <v>0</v>
      </c>
      <c r="AA124" s="9">
        <v>0</v>
      </c>
      <c r="AB124" s="8">
        <v>0</v>
      </c>
      <c r="AC124" s="7">
        <v>0</v>
      </c>
      <c r="AD124" s="6">
        <f t="shared" si="53"/>
        <v>0</v>
      </c>
    </row>
    <row r="125" spans="9:30">
      <c r="I125" s="9">
        <f t="shared" si="44"/>
        <v>0</v>
      </c>
      <c r="M125" s="9">
        <f t="shared" si="45"/>
        <v>0</v>
      </c>
      <c r="P125" s="8">
        <f t="shared" si="46"/>
        <v>0</v>
      </c>
      <c r="Q125" s="9">
        <f t="shared" si="47"/>
        <v>0</v>
      </c>
      <c r="R125" s="9">
        <f t="shared" si="48"/>
        <v>0</v>
      </c>
      <c r="U125" s="11">
        <f t="shared" si="49"/>
        <v>0</v>
      </c>
      <c r="V125" s="10">
        <f t="shared" si="50"/>
        <v>0</v>
      </c>
      <c r="W125" s="10">
        <f t="shared" si="51"/>
        <v>0</v>
      </c>
      <c r="X125" s="10"/>
      <c r="Z125" s="8">
        <f t="shared" si="52"/>
        <v>0</v>
      </c>
      <c r="AA125" s="9">
        <v>0</v>
      </c>
      <c r="AB125" s="8">
        <v>0</v>
      </c>
      <c r="AC125" s="7">
        <v>0</v>
      </c>
      <c r="AD125" s="6">
        <f t="shared" si="53"/>
        <v>0</v>
      </c>
    </row>
    <row r="126" spans="9:30">
      <c r="I126" s="9">
        <f t="shared" si="44"/>
        <v>0</v>
      </c>
      <c r="M126" s="9">
        <f t="shared" si="45"/>
        <v>0</v>
      </c>
      <c r="P126" s="8">
        <f t="shared" si="46"/>
        <v>0</v>
      </c>
      <c r="Q126" s="9">
        <f t="shared" si="47"/>
        <v>0</v>
      </c>
      <c r="R126" s="9">
        <f t="shared" si="48"/>
        <v>0</v>
      </c>
      <c r="U126" s="11">
        <f t="shared" si="49"/>
        <v>0</v>
      </c>
      <c r="V126" s="10">
        <f t="shared" si="50"/>
        <v>0</v>
      </c>
      <c r="W126" s="10">
        <f t="shared" si="51"/>
        <v>0</v>
      </c>
      <c r="X126" s="10"/>
      <c r="Z126" s="8">
        <f t="shared" si="52"/>
        <v>0</v>
      </c>
      <c r="AA126" s="9">
        <v>0</v>
      </c>
      <c r="AB126" s="8">
        <v>0</v>
      </c>
      <c r="AC126" s="7">
        <v>0</v>
      </c>
      <c r="AD126" s="6">
        <f t="shared" si="53"/>
        <v>0</v>
      </c>
    </row>
    <row r="127" spans="9:30">
      <c r="I127" s="9">
        <f t="shared" si="44"/>
        <v>0</v>
      </c>
      <c r="M127" s="9">
        <f t="shared" si="45"/>
        <v>0</v>
      </c>
      <c r="P127" s="8">
        <f t="shared" si="46"/>
        <v>0</v>
      </c>
      <c r="Q127" s="9">
        <f t="shared" si="47"/>
        <v>0</v>
      </c>
      <c r="R127" s="9">
        <f t="shared" si="48"/>
        <v>0</v>
      </c>
      <c r="U127" s="11">
        <f t="shared" si="49"/>
        <v>0</v>
      </c>
      <c r="V127" s="10">
        <f t="shared" si="50"/>
        <v>0</v>
      </c>
      <c r="W127" s="10">
        <f t="shared" si="51"/>
        <v>0</v>
      </c>
      <c r="X127" s="10"/>
      <c r="Z127" s="8">
        <f t="shared" si="52"/>
        <v>0</v>
      </c>
      <c r="AA127" s="9">
        <v>0</v>
      </c>
      <c r="AB127" s="8">
        <v>0</v>
      </c>
      <c r="AC127" s="7">
        <v>0</v>
      </c>
      <c r="AD127" s="6">
        <f t="shared" si="53"/>
        <v>0</v>
      </c>
    </row>
    <row r="128" spans="9:30">
      <c r="I128" s="9">
        <f t="shared" si="44"/>
        <v>0</v>
      </c>
      <c r="M128" s="9">
        <f t="shared" si="45"/>
        <v>0</v>
      </c>
      <c r="P128" s="8">
        <f t="shared" si="46"/>
        <v>0</v>
      </c>
      <c r="Q128" s="9">
        <f t="shared" si="47"/>
        <v>0</v>
      </c>
      <c r="R128" s="9">
        <f t="shared" si="48"/>
        <v>0</v>
      </c>
      <c r="U128" s="11">
        <f t="shared" si="49"/>
        <v>0</v>
      </c>
      <c r="V128" s="10">
        <f t="shared" si="50"/>
        <v>0</v>
      </c>
      <c r="W128" s="10">
        <f t="shared" si="51"/>
        <v>0</v>
      </c>
      <c r="X128" s="10"/>
      <c r="Z128" s="8">
        <f t="shared" si="52"/>
        <v>0</v>
      </c>
      <c r="AA128" s="9">
        <v>0</v>
      </c>
      <c r="AB128" s="8">
        <v>0</v>
      </c>
      <c r="AC128" s="7">
        <v>0</v>
      </c>
      <c r="AD128" s="6">
        <f t="shared" si="53"/>
        <v>0</v>
      </c>
    </row>
    <row r="129" spans="9:30">
      <c r="I129" s="9">
        <f t="shared" si="44"/>
        <v>0</v>
      </c>
      <c r="M129" s="9">
        <f t="shared" si="45"/>
        <v>0</v>
      </c>
      <c r="P129" s="8">
        <f t="shared" si="46"/>
        <v>0</v>
      </c>
      <c r="Q129" s="9">
        <f t="shared" si="47"/>
        <v>0</v>
      </c>
      <c r="R129" s="9">
        <f t="shared" si="48"/>
        <v>0</v>
      </c>
      <c r="U129" s="11">
        <f t="shared" si="49"/>
        <v>0</v>
      </c>
      <c r="V129" s="10">
        <f t="shared" si="50"/>
        <v>0</v>
      </c>
      <c r="W129" s="10">
        <f t="shared" si="51"/>
        <v>0</v>
      </c>
      <c r="X129" s="10"/>
      <c r="Z129" s="8">
        <f t="shared" si="52"/>
        <v>0</v>
      </c>
      <c r="AA129" s="9">
        <v>0</v>
      </c>
      <c r="AB129" s="8">
        <v>0</v>
      </c>
      <c r="AC129" s="7">
        <v>0</v>
      </c>
      <c r="AD129" s="6">
        <f t="shared" si="53"/>
        <v>0</v>
      </c>
    </row>
    <row r="130" spans="9:30">
      <c r="I130" s="9">
        <f t="shared" si="44"/>
        <v>0</v>
      </c>
      <c r="M130" s="9">
        <f t="shared" si="45"/>
        <v>0</v>
      </c>
      <c r="P130" s="8">
        <f t="shared" si="46"/>
        <v>0</v>
      </c>
      <c r="Q130" s="9">
        <f t="shared" si="47"/>
        <v>0</v>
      </c>
      <c r="R130" s="9">
        <f t="shared" si="48"/>
        <v>0</v>
      </c>
      <c r="U130" s="11">
        <f t="shared" si="49"/>
        <v>0</v>
      </c>
      <c r="V130" s="10">
        <f t="shared" si="50"/>
        <v>0</v>
      </c>
      <c r="W130" s="10">
        <f t="shared" si="51"/>
        <v>0</v>
      </c>
      <c r="X130" s="10"/>
      <c r="Z130" s="8">
        <f t="shared" si="52"/>
        <v>0</v>
      </c>
      <c r="AA130" s="9">
        <v>0</v>
      </c>
      <c r="AB130" s="8">
        <v>0</v>
      </c>
      <c r="AC130" s="7">
        <v>0</v>
      </c>
      <c r="AD130" s="6">
        <f t="shared" si="53"/>
        <v>0</v>
      </c>
    </row>
    <row r="131" spans="9:30">
      <c r="I131" s="9">
        <f t="shared" si="44"/>
        <v>0</v>
      </c>
      <c r="M131" s="9">
        <f t="shared" si="45"/>
        <v>0</v>
      </c>
      <c r="P131" s="8">
        <f t="shared" si="46"/>
        <v>0</v>
      </c>
      <c r="Q131" s="9">
        <f t="shared" si="47"/>
        <v>0</v>
      </c>
      <c r="R131" s="9">
        <f t="shared" si="48"/>
        <v>0</v>
      </c>
      <c r="U131" s="11">
        <f t="shared" si="49"/>
        <v>0</v>
      </c>
      <c r="V131" s="10">
        <f t="shared" si="50"/>
        <v>0</v>
      </c>
      <c r="W131" s="10">
        <f t="shared" si="51"/>
        <v>0</v>
      </c>
      <c r="X131" s="10"/>
      <c r="Z131" s="8">
        <f t="shared" si="52"/>
        <v>0</v>
      </c>
      <c r="AA131" s="9">
        <v>0</v>
      </c>
      <c r="AB131" s="8">
        <v>0</v>
      </c>
      <c r="AC131" s="7">
        <v>0</v>
      </c>
      <c r="AD131" s="6">
        <f t="shared" si="53"/>
        <v>0</v>
      </c>
    </row>
    <row r="132" spans="9:30">
      <c r="I132" s="9">
        <f t="shared" si="44"/>
        <v>0</v>
      </c>
      <c r="M132" s="9">
        <f t="shared" si="45"/>
        <v>0</v>
      </c>
      <c r="P132" s="8">
        <f t="shared" si="46"/>
        <v>0</v>
      </c>
      <c r="Q132" s="9">
        <f t="shared" si="47"/>
        <v>0</v>
      </c>
      <c r="R132" s="9">
        <f t="shared" si="48"/>
        <v>0</v>
      </c>
      <c r="U132" s="11">
        <f t="shared" si="49"/>
        <v>0</v>
      </c>
      <c r="V132" s="10">
        <f t="shared" si="50"/>
        <v>0</v>
      </c>
      <c r="W132" s="10">
        <f t="shared" si="51"/>
        <v>0</v>
      </c>
      <c r="X132" s="10"/>
      <c r="Z132" s="8">
        <f t="shared" si="52"/>
        <v>0</v>
      </c>
      <c r="AA132" s="9">
        <v>0</v>
      </c>
      <c r="AB132" s="8">
        <v>0</v>
      </c>
      <c r="AC132" s="7">
        <v>0</v>
      </c>
      <c r="AD132" s="6">
        <f t="shared" si="53"/>
        <v>0</v>
      </c>
    </row>
    <row r="133" spans="9:30">
      <c r="I133" s="9">
        <f t="shared" si="44"/>
        <v>0</v>
      </c>
      <c r="M133" s="9">
        <f t="shared" si="45"/>
        <v>0</v>
      </c>
      <c r="P133" s="8">
        <f t="shared" si="46"/>
        <v>0</v>
      </c>
      <c r="Q133" s="9">
        <f t="shared" si="47"/>
        <v>0</v>
      </c>
      <c r="R133" s="9">
        <f t="shared" si="48"/>
        <v>0</v>
      </c>
      <c r="U133" s="11">
        <f t="shared" si="49"/>
        <v>0</v>
      </c>
      <c r="V133" s="10">
        <f t="shared" si="50"/>
        <v>0</v>
      </c>
      <c r="W133" s="10">
        <f t="shared" si="51"/>
        <v>0</v>
      </c>
      <c r="X133" s="10"/>
      <c r="Z133" s="8">
        <f t="shared" si="52"/>
        <v>0</v>
      </c>
      <c r="AA133" s="9">
        <v>0</v>
      </c>
      <c r="AB133" s="8">
        <v>0</v>
      </c>
      <c r="AC133" s="7">
        <v>0</v>
      </c>
      <c r="AD133" s="6">
        <f t="shared" si="53"/>
        <v>0</v>
      </c>
    </row>
    <row r="134" spans="9:30">
      <c r="I134" s="9">
        <f t="shared" si="44"/>
        <v>0</v>
      </c>
      <c r="M134" s="9">
        <f t="shared" si="45"/>
        <v>0</v>
      </c>
      <c r="P134" s="8">
        <f t="shared" si="46"/>
        <v>0</v>
      </c>
      <c r="Q134" s="9">
        <f t="shared" si="47"/>
        <v>0</v>
      </c>
      <c r="R134" s="9">
        <f t="shared" si="48"/>
        <v>0</v>
      </c>
      <c r="U134" s="11">
        <f t="shared" si="49"/>
        <v>0</v>
      </c>
      <c r="V134" s="10">
        <f t="shared" si="50"/>
        <v>0</v>
      </c>
      <c r="W134" s="10">
        <f t="shared" si="51"/>
        <v>0</v>
      </c>
      <c r="X134" s="10"/>
      <c r="Z134" s="8">
        <f t="shared" si="52"/>
        <v>0</v>
      </c>
      <c r="AA134" s="9">
        <v>0</v>
      </c>
      <c r="AB134" s="8">
        <v>0</v>
      </c>
      <c r="AC134" s="7">
        <v>0</v>
      </c>
      <c r="AD134" s="6">
        <f t="shared" si="53"/>
        <v>0</v>
      </c>
    </row>
    <row r="135" spans="9:30">
      <c r="I135" s="9">
        <f t="shared" si="44"/>
        <v>0</v>
      </c>
      <c r="M135" s="9">
        <f t="shared" si="45"/>
        <v>0</v>
      </c>
      <c r="P135" s="8">
        <f t="shared" si="46"/>
        <v>0</v>
      </c>
      <c r="Q135" s="9">
        <f t="shared" si="47"/>
        <v>0</v>
      </c>
      <c r="R135" s="9">
        <f t="shared" si="48"/>
        <v>0</v>
      </c>
      <c r="U135" s="11">
        <f t="shared" si="49"/>
        <v>0</v>
      </c>
      <c r="V135" s="10">
        <f t="shared" si="50"/>
        <v>0</v>
      </c>
      <c r="W135" s="10">
        <f t="shared" si="51"/>
        <v>0</v>
      </c>
      <c r="X135" s="10"/>
      <c r="Z135" s="8">
        <f t="shared" si="52"/>
        <v>0</v>
      </c>
      <c r="AA135" s="9">
        <v>0</v>
      </c>
      <c r="AB135" s="8">
        <v>0</v>
      </c>
      <c r="AC135" s="7">
        <v>0</v>
      </c>
      <c r="AD135" s="6">
        <f t="shared" si="53"/>
        <v>0</v>
      </c>
    </row>
    <row r="136" spans="9:30">
      <c r="I136" s="9">
        <f t="shared" si="44"/>
        <v>0</v>
      </c>
      <c r="M136" s="9">
        <f t="shared" si="45"/>
        <v>0</v>
      </c>
      <c r="P136" s="8">
        <f t="shared" si="46"/>
        <v>0</v>
      </c>
      <c r="Q136" s="9">
        <f t="shared" si="47"/>
        <v>0</v>
      </c>
      <c r="R136" s="9">
        <f t="shared" si="48"/>
        <v>0</v>
      </c>
      <c r="U136" s="11">
        <f t="shared" si="49"/>
        <v>0</v>
      </c>
      <c r="V136" s="10">
        <f t="shared" si="50"/>
        <v>0</v>
      </c>
      <c r="W136" s="10">
        <f t="shared" si="51"/>
        <v>0</v>
      </c>
      <c r="X136" s="10"/>
      <c r="Z136" s="8">
        <f t="shared" si="52"/>
        <v>0</v>
      </c>
      <c r="AA136" s="9">
        <v>0</v>
      </c>
      <c r="AB136" s="8">
        <v>0</v>
      </c>
      <c r="AC136" s="7">
        <v>0</v>
      </c>
      <c r="AD136" s="6">
        <f t="shared" si="53"/>
        <v>0</v>
      </c>
    </row>
    <row r="137" spans="9:30">
      <c r="I137" s="9">
        <f t="shared" si="44"/>
        <v>0</v>
      </c>
      <c r="M137" s="9">
        <f t="shared" si="45"/>
        <v>0</v>
      </c>
      <c r="P137" s="8">
        <f t="shared" si="46"/>
        <v>0</v>
      </c>
      <c r="Q137" s="9">
        <f t="shared" si="47"/>
        <v>0</v>
      </c>
      <c r="R137" s="9">
        <f t="shared" si="48"/>
        <v>0</v>
      </c>
      <c r="U137" s="11">
        <f t="shared" si="49"/>
        <v>0</v>
      </c>
      <c r="V137" s="10">
        <f t="shared" si="50"/>
        <v>0</v>
      </c>
      <c r="W137" s="10">
        <f t="shared" si="51"/>
        <v>0</v>
      </c>
      <c r="X137" s="10"/>
      <c r="Z137" s="8">
        <f t="shared" si="52"/>
        <v>0</v>
      </c>
      <c r="AA137" s="9">
        <v>0</v>
      </c>
      <c r="AB137" s="8">
        <v>0</v>
      </c>
      <c r="AC137" s="7">
        <v>0</v>
      </c>
      <c r="AD137" s="6">
        <f t="shared" si="53"/>
        <v>0</v>
      </c>
    </row>
    <row r="138" spans="9:30">
      <c r="I138" s="9">
        <f t="shared" si="44"/>
        <v>0</v>
      </c>
      <c r="M138" s="9">
        <f t="shared" si="45"/>
        <v>0</v>
      </c>
      <c r="P138" s="8">
        <f t="shared" si="46"/>
        <v>0</v>
      </c>
      <c r="Q138" s="9">
        <f t="shared" si="47"/>
        <v>0</v>
      </c>
      <c r="R138" s="9">
        <f t="shared" si="48"/>
        <v>0</v>
      </c>
      <c r="U138" s="11">
        <f t="shared" si="49"/>
        <v>0</v>
      </c>
      <c r="V138" s="10">
        <f t="shared" si="50"/>
        <v>0</v>
      </c>
      <c r="W138" s="10">
        <f t="shared" si="51"/>
        <v>0</v>
      </c>
      <c r="X138" s="10"/>
      <c r="Z138" s="8">
        <f t="shared" si="52"/>
        <v>0</v>
      </c>
      <c r="AA138" s="9">
        <v>0</v>
      </c>
      <c r="AB138" s="8">
        <v>0</v>
      </c>
      <c r="AC138" s="7">
        <v>0</v>
      </c>
      <c r="AD138" s="6">
        <f t="shared" si="53"/>
        <v>0</v>
      </c>
    </row>
    <row r="139" spans="9:30">
      <c r="I139" s="9">
        <f t="shared" si="44"/>
        <v>0</v>
      </c>
      <c r="M139" s="9">
        <f t="shared" si="45"/>
        <v>0</v>
      </c>
      <c r="P139" s="8">
        <f t="shared" si="46"/>
        <v>0</v>
      </c>
      <c r="Q139" s="9">
        <f t="shared" si="47"/>
        <v>0</v>
      </c>
      <c r="R139" s="9">
        <f t="shared" si="48"/>
        <v>0</v>
      </c>
      <c r="U139" s="11">
        <f t="shared" si="49"/>
        <v>0</v>
      </c>
      <c r="V139" s="10">
        <f t="shared" si="50"/>
        <v>0</v>
      </c>
      <c r="W139" s="10">
        <f t="shared" si="51"/>
        <v>0</v>
      </c>
      <c r="X139" s="10"/>
      <c r="Z139" s="8">
        <f t="shared" si="52"/>
        <v>0</v>
      </c>
      <c r="AA139" s="9">
        <v>0</v>
      </c>
      <c r="AB139" s="8">
        <v>0</v>
      </c>
      <c r="AC139" s="7">
        <v>0</v>
      </c>
      <c r="AD139" s="6">
        <f t="shared" si="53"/>
        <v>0</v>
      </c>
    </row>
    <row r="140" spans="9:30">
      <c r="I140" s="9">
        <f t="shared" si="44"/>
        <v>0</v>
      </c>
      <c r="M140" s="9">
        <f t="shared" si="45"/>
        <v>0</v>
      </c>
      <c r="P140" s="8">
        <f t="shared" si="46"/>
        <v>0</v>
      </c>
      <c r="Q140" s="9">
        <f t="shared" si="47"/>
        <v>0</v>
      </c>
      <c r="R140" s="9">
        <f t="shared" si="48"/>
        <v>0</v>
      </c>
      <c r="U140" s="11">
        <f t="shared" si="49"/>
        <v>0</v>
      </c>
      <c r="V140" s="10">
        <f t="shared" si="50"/>
        <v>0</v>
      </c>
      <c r="W140" s="10">
        <f t="shared" si="51"/>
        <v>0</v>
      </c>
      <c r="X140" s="10"/>
      <c r="Z140" s="8">
        <f t="shared" si="52"/>
        <v>0</v>
      </c>
      <c r="AA140" s="9">
        <v>0</v>
      </c>
      <c r="AB140" s="8">
        <v>0</v>
      </c>
      <c r="AC140" s="7">
        <v>0</v>
      </c>
      <c r="AD140" s="6">
        <f t="shared" si="53"/>
        <v>0</v>
      </c>
    </row>
    <row r="141" spans="9:30">
      <c r="I141" s="9">
        <f t="shared" si="44"/>
        <v>0</v>
      </c>
      <c r="M141" s="9">
        <f t="shared" si="45"/>
        <v>0</v>
      </c>
      <c r="P141" s="8">
        <f t="shared" si="46"/>
        <v>0</v>
      </c>
      <c r="Q141" s="9">
        <f t="shared" si="47"/>
        <v>0</v>
      </c>
      <c r="R141" s="9">
        <f t="shared" si="48"/>
        <v>0</v>
      </c>
      <c r="U141" s="11">
        <f t="shared" si="49"/>
        <v>0</v>
      </c>
      <c r="V141" s="10">
        <f t="shared" si="50"/>
        <v>0</v>
      </c>
      <c r="W141" s="10">
        <f t="shared" si="51"/>
        <v>0</v>
      </c>
      <c r="X141" s="10"/>
      <c r="Z141" s="8">
        <f t="shared" si="52"/>
        <v>0</v>
      </c>
      <c r="AA141" s="9">
        <v>0</v>
      </c>
      <c r="AB141" s="8">
        <v>0</v>
      </c>
      <c r="AC141" s="7">
        <v>0</v>
      </c>
      <c r="AD141" s="6">
        <f t="shared" si="53"/>
        <v>0</v>
      </c>
    </row>
    <row r="142" spans="9:30">
      <c r="I142" s="9">
        <f t="shared" si="44"/>
        <v>0</v>
      </c>
      <c r="M142" s="9">
        <f t="shared" si="45"/>
        <v>0</v>
      </c>
      <c r="P142" s="8">
        <f t="shared" si="46"/>
        <v>0</v>
      </c>
      <c r="Q142" s="9">
        <f t="shared" si="47"/>
        <v>0</v>
      </c>
      <c r="R142" s="9">
        <f t="shared" si="48"/>
        <v>0</v>
      </c>
      <c r="U142" s="11">
        <f t="shared" si="49"/>
        <v>0</v>
      </c>
      <c r="V142" s="10">
        <f t="shared" si="50"/>
        <v>0</v>
      </c>
      <c r="W142" s="10">
        <f t="shared" si="51"/>
        <v>0</v>
      </c>
      <c r="X142" s="10"/>
      <c r="Z142" s="8">
        <f t="shared" si="52"/>
        <v>0</v>
      </c>
      <c r="AA142" s="9">
        <v>0</v>
      </c>
      <c r="AB142" s="8">
        <v>0</v>
      </c>
      <c r="AC142" s="7">
        <v>0</v>
      </c>
      <c r="AD142" s="6">
        <f t="shared" si="53"/>
        <v>0</v>
      </c>
    </row>
    <row r="143" spans="9:30">
      <c r="I143" s="9">
        <f t="shared" si="44"/>
        <v>0</v>
      </c>
      <c r="M143" s="9">
        <f t="shared" si="45"/>
        <v>0</v>
      </c>
      <c r="P143" s="8">
        <f t="shared" si="46"/>
        <v>0</v>
      </c>
      <c r="Q143" s="9">
        <f t="shared" si="47"/>
        <v>0</v>
      </c>
      <c r="R143" s="9">
        <f t="shared" si="48"/>
        <v>0</v>
      </c>
      <c r="U143" s="11">
        <f t="shared" si="49"/>
        <v>0</v>
      </c>
      <c r="V143" s="10">
        <f t="shared" si="50"/>
        <v>0</v>
      </c>
      <c r="W143" s="10">
        <f t="shared" si="51"/>
        <v>0</v>
      </c>
      <c r="X143" s="10"/>
      <c r="Z143" s="8">
        <f t="shared" si="52"/>
        <v>0</v>
      </c>
      <c r="AA143" s="9">
        <v>0</v>
      </c>
      <c r="AB143" s="8">
        <v>0</v>
      </c>
      <c r="AC143" s="7">
        <v>0</v>
      </c>
      <c r="AD143" s="6">
        <f t="shared" si="53"/>
        <v>0</v>
      </c>
    </row>
    <row r="144" spans="9:30">
      <c r="I144" s="9">
        <f t="shared" si="44"/>
        <v>0</v>
      </c>
      <c r="M144" s="9">
        <f t="shared" si="45"/>
        <v>0</v>
      </c>
      <c r="P144" s="8">
        <f t="shared" si="46"/>
        <v>0</v>
      </c>
      <c r="Q144" s="9">
        <f t="shared" si="47"/>
        <v>0</v>
      </c>
      <c r="R144" s="9">
        <f t="shared" si="48"/>
        <v>0</v>
      </c>
      <c r="U144" s="11">
        <f t="shared" si="49"/>
        <v>0</v>
      </c>
      <c r="V144" s="10">
        <f t="shared" si="50"/>
        <v>0</v>
      </c>
      <c r="W144" s="10">
        <f t="shared" si="51"/>
        <v>0</v>
      </c>
      <c r="X144" s="10"/>
      <c r="Z144" s="8">
        <f t="shared" si="52"/>
        <v>0</v>
      </c>
      <c r="AA144" s="9">
        <v>0</v>
      </c>
      <c r="AB144" s="8">
        <v>0</v>
      </c>
      <c r="AC144" s="7">
        <v>0</v>
      </c>
      <c r="AD144" s="6">
        <f t="shared" si="53"/>
        <v>0</v>
      </c>
    </row>
    <row r="145" spans="9:30">
      <c r="I145" s="9">
        <f t="shared" si="44"/>
        <v>0</v>
      </c>
      <c r="M145" s="9">
        <f t="shared" si="45"/>
        <v>0</v>
      </c>
      <c r="P145" s="8">
        <f t="shared" si="46"/>
        <v>0</v>
      </c>
      <c r="Q145" s="9">
        <f t="shared" si="47"/>
        <v>0</v>
      </c>
      <c r="R145" s="9">
        <f t="shared" si="48"/>
        <v>0</v>
      </c>
      <c r="U145" s="11">
        <f t="shared" si="49"/>
        <v>0</v>
      </c>
      <c r="V145" s="10">
        <f t="shared" si="50"/>
        <v>0</v>
      </c>
      <c r="W145" s="10">
        <f t="shared" si="51"/>
        <v>0</v>
      </c>
      <c r="X145" s="10"/>
      <c r="Z145" s="8">
        <f t="shared" si="52"/>
        <v>0</v>
      </c>
      <c r="AA145" s="9">
        <v>0</v>
      </c>
      <c r="AB145" s="8">
        <v>0</v>
      </c>
      <c r="AC145" s="7">
        <v>0</v>
      </c>
      <c r="AD145" s="6">
        <f t="shared" si="53"/>
        <v>0</v>
      </c>
    </row>
    <row r="146" spans="9:30">
      <c r="I146" s="9">
        <f t="shared" si="44"/>
        <v>0</v>
      </c>
      <c r="M146" s="9">
        <f t="shared" si="45"/>
        <v>0</v>
      </c>
      <c r="P146" s="8">
        <f t="shared" si="46"/>
        <v>0</v>
      </c>
      <c r="Q146" s="9">
        <f t="shared" si="47"/>
        <v>0</v>
      </c>
      <c r="R146" s="9">
        <f t="shared" si="48"/>
        <v>0</v>
      </c>
      <c r="U146" s="11">
        <f t="shared" si="49"/>
        <v>0</v>
      </c>
      <c r="V146" s="10">
        <f t="shared" si="50"/>
        <v>0</v>
      </c>
      <c r="W146" s="10">
        <f t="shared" si="51"/>
        <v>0</v>
      </c>
      <c r="X146" s="10"/>
      <c r="Z146" s="8">
        <f t="shared" si="52"/>
        <v>0</v>
      </c>
      <c r="AA146" s="9">
        <v>0</v>
      </c>
      <c r="AB146" s="8">
        <v>0</v>
      </c>
      <c r="AC146" s="7">
        <v>0</v>
      </c>
      <c r="AD146" s="6">
        <f t="shared" si="53"/>
        <v>0</v>
      </c>
    </row>
    <row r="147" spans="9:30">
      <c r="I147" s="9">
        <f t="shared" si="44"/>
        <v>0</v>
      </c>
      <c r="M147" s="9">
        <f t="shared" si="45"/>
        <v>0</v>
      </c>
      <c r="P147" s="8">
        <f t="shared" si="46"/>
        <v>0</v>
      </c>
      <c r="Q147" s="9">
        <f t="shared" si="47"/>
        <v>0</v>
      </c>
      <c r="R147" s="9">
        <f t="shared" si="48"/>
        <v>0</v>
      </c>
      <c r="U147" s="11">
        <f t="shared" si="49"/>
        <v>0</v>
      </c>
      <c r="V147" s="10">
        <f t="shared" si="50"/>
        <v>0</v>
      </c>
      <c r="W147" s="10">
        <f t="shared" si="51"/>
        <v>0</v>
      </c>
      <c r="X147" s="10"/>
      <c r="Z147" s="8">
        <f t="shared" si="52"/>
        <v>0</v>
      </c>
      <c r="AA147" s="9">
        <v>0</v>
      </c>
      <c r="AB147" s="8">
        <v>0</v>
      </c>
      <c r="AC147" s="7">
        <v>0</v>
      </c>
      <c r="AD147" s="6">
        <f t="shared" si="53"/>
        <v>0</v>
      </c>
    </row>
    <row r="148" spans="9:30">
      <c r="I148" s="9">
        <f t="shared" si="44"/>
        <v>0</v>
      </c>
      <c r="M148" s="9">
        <f t="shared" si="45"/>
        <v>0</v>
      </c>
      <c r="P148" s="8">
        <f t="shared" si="46"/>
        <v>0</v>
      </c>
      <c r="Q148" s="9">
        <f t="shared" si="47"/>
        <v>0</v>
      </c>
      <c r="R148" s="9">
        <f t="shared" si="48"/>
        <v>0</v>
      </c>
      <c r="U148" s="11">
        <f t="shared" si="49"/>
        <v>0</v>
      </c>
      <c r="V148" s="10">
        <f t="shared" si="50"/>
        <v>0</v>
      </c>
      <c r="W148" s="10">
        <f t="shared" si="51"/>
        <v>0</v>
      </c>
      <c r="X148" s="10"/>
      <c r="Z148" s="8">
        <f t="shared" si="52"/>
        <v>0</v>
      </c>
      <c r="AA148" s="9">
        <v>0</v>
      </c>
      <c r="AB148" s="8">
        <v>0</v>
      </c>
      <c r="AC148" s="7">
        <v>0</v>
      </c>
      <c r="AD148" s="6">
        <f t="shared" si="53"/>
        <v>0</v>
      </c>
    </row>
    <row r="149" spans="9:30">
      <c r="I149" s="9">
        <f t="shared" si="44"/>
        <v>0</v>
      </c>
      <c r="M149" s="9">
        <f t="shared" si="45"/>
        <v>0</v>
      </c>
      <c r="P149" s="8">
        <f t="shared" si="46"/>
        <v>0</v>
      </c>
      <c r="Q149" s="9">
        <f t="shared" si="47"/>
        <v>0</v>
      </c>
      <c r="R149" s="9">
        <f t="shared" si="48"/>
        <v>0</v>
      </c>
      <c r="U149" s="11">
        <f t="shared" si="49"/>
        <v>0</v>
      </c>
      <c r="V149" s="10">
        <f t="shared" si="50"/>
        <v>0</v>
      </c>
      <c r="W149" s="10">
        <f t="shared" si="51"/>
        <v>0</v>
      </c>
      <c r="X149" s="10"/>
      <c r="Z149" s="8">
        <f t="shared" si="52"/>
        <v>0</v>
      </c>
      <c r="AA149" s="9">
        <v>0</v>
      </c>
      <c r="AB149" s="8">
        <v>0</v>
      </c>
      <c r="AC149" s="7">
        <v>0</v>
      </c>
      <c r="AD149" s="6">
        <f t="shared" si="53"/>
        <v>0</v>
      </c>
    </row>
    <row r="150" spans="9:30">
      <c r="I150" s="9">
        <f t="shared" ref="I150:I158" si="54">(H150+F150+G150)/3</f>
        <v>0</v>
      </c>
      <c r="M150" s="9">
        <f t="shared" ref="M150:M158" si="55">I150+J150+K150+L150</f>
        <v>0</v>
      </c>
      <c r="P150" s="8">
        <f t="shared" ref="P150:P158" si="56">M150*N150</f>
        <v>0</v>
      </c>
      <c r="Q150" s="9">
        <f t="shared" ref="Q150:Q158" si="57">I150+J150</f>
        <v>0</v>
      </c>
      <c r="R150" s="9">
        <f t="shared" ref="R150:R158" si="58">Q150/30</f>
        <v>0</v>
      </c>
      <c r="U150" s="11">
        <f t="shared" ref="U150:U158" si="59">T150-S150</f>
        <v>0</v>
      </c>
      <c r="V150" s="10">
        <f t="shared" ref="V150:V158" si="60">U150/30</f>
        <v>0</v>
      </c>
      <c r="W150" s="10">
        <f t="shared" ref="W150:W158" si="61">V150*1.25</f>
        <v>0</v>
      </c>
      <c r="X150" s="10"/>
      <c r="Z150" s="8">
        <f t="shared" ref="Z150:Z158" si="62">Y150*R150</f>
        <v>0</v>
      </c>
      <c r="AA150" s="9">
        <v>0</v>
      </c>
      <c r="AB150" s="8">
        <v>0</v>
      </c>
      <c r="AC150" s="7">
        <v>0</v>
      </c>
      <c r="AD150" s="6">
        <f t="shared" ref="AD150:AD158" si="63">P150+Z150-AA150+AB150+AC150</f>
        <v>0</v>
      </c>
    </row>
    <row r="151" spans="9:30">
      <c r="I151" s="9">
        <f t="shared" si="54"/>
        <v>0</v>
      </c>
      <c r="M151" s="9">
        <f t="shared" si="55"/>
        <v>0</v>
      </c>
      <c r="P151" s="8">
        <f t="shared" si="56"/>
        <v>0</v>
      </c>
      <c r="Q151" s="9">
        <f t="shared" si="57"/>
        <v>0</v>
      </c>
      <c r="R151" s="9">
        <f t="shared" si="58"/>
        <v>0</v>
      </c>
      <c r="U151" s="11">
        <f t="shared" si="59"/>
        <v>0</v>
      </c>
      <c r="V151" s="10">
        <f t="shared" si="60"/>
        <v>0</v>
      </c>
      <c r="W151" s="10">
        <f t="shared" si="61"/>
        <v>0</v>
      </c>
      <c r="X151" s="10"/>
      <c r="Z151" s="8">
        <f t="shared" si="62"/>
        <v>0</v>
      </c>
      <c r="AA151" s="9">
        <v>0</v>
      </c>
      <c r="AB151" s="8">
        <v>0</v>
      </c>
      <c r="AC151" s="7">
        <v>0</v>
      </c>
      <c r="AD151" s="6">
        <f t="shared" si="63"/>
        <v>0</v>
      </c>
    </row>
    <row r="152" spans="9:30">
      <c r="I152" s="9">
        <f t="shared" si="54"/>
        <v>0</v>
      </c>
      <c r="M152" s="9">
        <f t="shared" si="55"/>
        <v>0</v>
      </c>
      <c r="P152" s="8">
        <f t="shared" si="56"/>
        <v>0</v>
      </c>
      <c r="Q152" s="9">
        <f t="shared" si="57"/>
        <v>0</v>
      </c>
      <c r="R152" s="9">
        <f t="shared" si="58"/>
        <v>0</v>
      </c>
      <c r="U152" s="11">
        <f t="shared" si="59"/>
        <v>0</v>
      </c>
      <c r="V152" s="10">
        <f t="shared" si="60"/>
        <v>0</v>
      </c>
      <c r="W152" s="10">
        <f t="shared" si="61"/>
        <v>0</v>
      </c>
      <c r="X152" s="10"/>
      <c r="Z152" s="8">
        <f t="shared" si="62"/>
        <v>0</v>
      </c>
      <c r="AA152" s="9">
        <v>0</v>
      </c>
      <c r="AB152" s="8">
        <v>0</v>
      </c>
      <c r="AC152" s="7">
        <v>0</v>
      </c>
      <c r="AD152" s="6">
        <f t="shared" si="63"/>
        <v>0</v>
      </c>
    </row>
    <row r="153" spans="9:30">
      <c r="I153" s="9">
        <f t="shared" si="54"/>
        <v>0</v>
      </c>
      <c r="M153" s="9">
        <f t="shared" si="55"/>
        <v>0</v>
      </c>
      <c r="P153" s="8">
        <f t="shared" si="56"/>
        <v>0</v>
      </c>
      <c r="Q153" s="9">
        <f t="shared" si="57"/>
        <v>0</v>
      </c>
      <c r="R153" s="9">
        <f t="shared" si="58"/>
        <v>0</v>
      </c>
      <c r="U153" s="11">
        <f t="shared" si="59"/>
        <v>0</v>
      </c>
      <c r="V153" s="10">
        <f t="shared" si="60"/>
        <v>0</v>
      </c>
      <c r="W153" s="10">
        <f t="shared" si="61"/>
        <v>0</v>
      </c>
      <c r="X153" s="10"/>
      <c r="Z153" s="8">
        <f t="shared" si="62"/>
        <v>0</v>
      </c>
      <c r="AA153" s="9">
        <v>0</v>
      </c>
      <c r="AB153" s="8">
        <v>0</v>
      </c>
      <c r="AC153" s="7">
        <v>0</v>
      </c>
      <c r="AD153" s="6">
        <f t="shared" si="63"/>
        <v>0</v>
      </c>
    </row>
    <row r="154" spans="9:30">
      <c r="I154" s="9">
        <f t="shared" si="54"/>
        <v>0</v>
      </c>
      <c r="M154" s="9">
        <f t="shared" si="55"/>
        <v>0</v>
      </c>
      <c r="P154" s="8">
        <f t="shared" si="56"/>
        <v>0</v>
      </c>
      <c r="Q154" s="9">
        <f t="shared" si="57"/>
        <v>0</v>
      </c>
      <c r="R154" s="9">
        <f t="shared" si="58"/>
        <v>0</v>
      </c>
      <c r="U154" s="11">
        <f t="shared" si="59"/>
        <v>0</v>
      </c>
      <c r="V154" s="10">
        <f t="shared" si="60"/>
        <v>0</v>
      </c>
      <c r="W154" s="10">
        <f t="shared" si="61"/>
        <v>0</v>
      </c>
      <c r="X154" s="10"/>
      <c r="Z154" s="8">
        <f t="shared" si="62"/>
        <v>0</v>
      </c>
      <c r="AA154" s="9">
        <v>0</v>
      </c>
      <c r="AB154" s="8">
        <v>0</v>
      </c>
      <c r="AC154" s="7">
        <v>0</v>
      </c>
      <c r="AD154" s="6">
        <f t="shared" si="63"/>
        <v>0</v>
      </c>
    </row>
    <row r="155" spans="9:30">
      <c r="I155" s="9">
        <f t="shared" si="54"/>
        <v>0</v>
      </c>
      <c r="M155" s="9">
        <f t="shared" si="55"/>
        <v>0</v>
      </c>
      <c r="P155" s="8">
        <f t="shared" si="56"/>
        <v>0</v>
      </c>
      <c r="Q155" s="9">
        <f t="shared" si="57"/>
        <v>0</v>
      </c>
      <c r="R155" s="9">
        <f t="shared" si="58"/>
        <v>0</v>
      </c>
      <c r="U155" s="11">
        <f t="shared" si="59"/>
        <v>0</v>
      </c>
      <c r="V155" s="10">
        <f t="shared" si="60"/>
        <v>0</v>
      </c>
      <c r="W155" s="10">
        <f t="shared" si="61"/>
        <v>0</v>
      </c>
      <c r="X155" s="10"/>
      <c r="Z155" s="8">
        <f t="shared" si="62"/>
        <v>0</v>
      </c>
      <c r="AA155" s="9">
        <v>0</v>
      </c>
      <c r="AB155" s="8">
        <v>0</v>
      </c>
      <c r="AC155" s="7">
        <v>0</v>
      </c>
      <c r="AD155" s="6">
        <f t="shared" si="63"/>
        <v>0</v>
      </c>
    </row>
    <row r="156" spans="9:30">
      <c r="I156" s="9">
        <f t="shared" si="54"/>
        <v>0</v>
      </c>
      <c r="M156" s="9">
        <f t="shared" si="55"/>
        <v>0</v>
      </c>
      <c r="P156" s="8">
        <f t="shared" si="56"/>
        <v>0</v>
      </c>
      <c r="Q156" s="9">
        <f t="shared" si="57"/>
        <v>0</v>
      </c>
      <c r="R156" s="9">
        <f t="shared" si="58"/>
        <v>0</v>
      </c>
      <c r="U156" s="11">
        <f t="shared" si="59"/>
        <v>0</v>
      </c>
      <c r="V156" s="10">
        <f t="shared" si="60"/>
        <v>0</v>
      </c>
      <c r="W156" s="10">
        <f t="shared" si="61"/>
        <v>0</v>
      </c>
      <c r="X156" s="10"/>
      <c r="Z156" s="8">
        <f t="shared" si="62"/>
        <v>0</v>
      </c>
      <c r="AA156" s="9">
        <v>0</v>
      </c>
      <c r="AB156" s="8">
        <v>0</v>
      </c>
      <c r="AC156" s="7">
        <v>0</v>
      </c>
      <c r="AD156" s="6">
        <f t="shared" si="63"/>
        <v>0</v>
      </c>
    </row>
    <row r="157" spans="9:30">
      <c r="I157" s="9">
        <f t="shared" si="54"/>
        <v>0</v>
      </c>
      <c r="M157" s="9">
        <f t="shared" si="55"/>
        <v>0</v>
      </c>
      <c r="P157" s="8">
        <f t="shared" si="56"/>
        <v>0</v>
      </c>
      <c r="Q157" s="9">
        <f t="shared" si="57"/>
        <v>0</v>
      </c>
      <c r="R157" s="9">
        <f t="shared" si="58"/>
        <v>0</v>
      </c>
      <c r="U157" s="11">
        <f t="shared" si="59"/>
        <v>0</v>
      </c>
      <c r="V157" s="10">
        <f t="shared" si="60"/>
        <v>0</v>
      </c>
      <c r="W157" s="10">
        <f t="shared" si="61"/>
        <v>0</v>
      </c>
      <c r="X157" s="10"/>
      <c r="Z157" s="8">
        <f t="shared" si="62"/>
        <v>0</v>
      </c>
      <c r="AA157" s="9">
        <v>0</v>
      </c>
      <c r="AB157" s="8">
        <v>0</v>
      </c>
      <c r="AC157" s="7">
        <v>0</v>
      </c>
      <c r="AD157" s="6">
        <f t="shared" si="63"/>
        <v>0</v>
      </c>
    </row>
    <row r="158" spans="9:30">
      <c r="I158" s="9">
        <f t="shared" si="54"/>
        <v>0</v>
      </c>
      <c r="M158" s="9">
        <f t="shared" si="55"/>
        <v>0</v>
      </c>
      <c r="P158" s="8">
        <f t="shared" si="56"/>
        <v>0</v>
      </c>
      <c r="Q158" s="9">
        <f t="shared" si="57"/>
        <v>0</v>
      </c>
      <c r="R158" s="9">
        <f t="shared" si="58"/>
        <v>0</v>
      </c>
      <c r="U158" s="11">
        <f t="shared" si="59"/>
        <v>0</v>
      </c>
      <c r="V158" s="10">
        <f t="shared" si="60"/>
        <v>0</v>
      </c>
      <c r="W158" s="10">
        <f t="shared" si="61"/>
        <v>0</v>
      </c>
      <c r="X158" s="10"/>
      <c r="Z158" s="8">
        <f t="shared" si="62"/>
        <v>0</v>
      </c>
      <c r="AA158" s="9">
        <v>0</v>
      </c>
      <c r="AB158" s="8">
        <v>0</v>
      </c>
      <c r="AC158" s="7">
        <v>0</v>
      </c>
      <c r="AD158" s="6">
        <f t="shared" si="63"/>
        <v>0</v>
      </c>
    </row>
  </sheetData>
  <mergeCells count="1">
    <mergeCell ref="C1:E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0"/>
  <sheetViews>
    <sheetView topLeftCell="A7" workbookViewId="0">
      <selection activeCell="A8" sqref="A8:XFD8"/>
    </sheetView>
  </sheetViews>
  <sheetFormatPr defaultColWidth="11.42578125" defaultRowHeight="15"/>
  <cols>
    <col min="1" max="1" width="38" bestFit="1" customWidth="1"/>
    <col min="2" max="2" width="3.140625" bestFit="1" customWidth="1"/>
    <col min="4" max="12" width="0" hidden="1" customWidth="1"/>
    <col min="13" max="13" width="12" hidden="1" customWidth="1"/>
    <col min="14" max="14" width="0" hidden="1" customWidth="1"/>
    <col min="15" max="15" width="21.140625" customWidth="1"/>
    <col min="16" max="16" width="15.28515625" bestFit="1" customWidth="1"/>
    <col min="17" max="17" width="12" bestFit="1" customWidth="1"/>
    <col min="18" max="18" width="10.42578125" bestFit="1" customWidth="1"/>
    <col min="19" max="19" width="11" bestFit="1" customWidth="1"/>
    <col min="20" max="20" width="14.140625" customWidth="1"/>
    <col min="21" max="21" width="8.28515625" bestFit="1" customWidth="1"/>
    <col min="22" max="22" width="10.7109375" bestFit="1" customWidth="1"/>
    <col min="23" max="23" width="10.42578125" bestFit="1" customWidth="1"/>
    <col min="24" max="24" width="16.28515625" bestFit="1" customWidth="1"/>
    <col min="25" max="25" width="14.42578125" customWidth="1"/>
    <col min="28" max="28" width="10.42578125" bestFit="1" customWidth="1"/>
  </cols>
  <sheetData>
    <row r="1" spans="1:55">
      <c r="A1" s="24"/>
      <c r="B1" s="24"/>
      <c r="C1" s="153" t="s">
        <v>0</v>
      </c>
      <c r="D1" s="153"/>
      <c r="E1" s="153"/>
      <c r="F1" s="27"/>
      <c r="G1" s="27"/>
      <c r="H1" s="27"/>
      <c r="I1" s="27"/>
      <c r="J1" s="27"/>
      <c r="K1" s="27"/>
      <c r="L1" s="27"/>
      <c r="M1" s="27"/>
      <c r="N1" s="27"/>
      <c r="O1" s="32"/>
      <c r="P1" s="27"/>
      <c r="Q1" s="28"/>
      <c r="R1" s="31"/>
      <c r="S1" s="31"/>
      <c r="T1" s="28"/>
      <c r="U1" s="28"/>
      <c r="V1" s="28"/>
      <c r="W1" s="28"/>
      <c r="X1" s="27"/>
      <c r="Y1" s="25"/>
      <c r="Z1" s="27"/>
      <c r="AA1" s="25"/>
      <c r="AB1" s="25"/>
      <c r="AC1" s="25"/>
    </row>
    <row r="2" spans="1:55" ht="60">
      <c r="A2" s="24" t="s">
        <v>1</v>
      </c>
      <c r="B2" s="24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6" t="s">
        <v>15</v>
      </c>
      <c r="P2" s="27" t="s">
        <v>16</v>
      </c>
      <c r="Q2" s="27" t="s">
        <v>17</v>
      </c>
      <c r="R2" s="30" t="s">
        <v>18</v>
      </c>
      <c r="S2" s="30" t="s">
        <v>19</v>
      </c>
      <c r="T2" s="27" t="s">
        <v>20</v>
      </c>
      <c r="U2" s="27" t="s">
        <v>21</v>
      </c>
      <c r="V2" s="27" t="s">
        <v>22</v>
      </c>
      <c r="W2" s="29" t="s">
        <v>23</v>
      </c>
      <c r="X2" s="28" t="s">
        <v>24</v>
      </c>
      <c r="Y2" s="26" t="s">
        <v>25</v>
      </c>
      <c r="Z2" s="27" t="s">
        <v>26</v>
      </c>
      <c r="AA2" s="26" t="s">
        <v>27</v>
      </c>
      <c r="AB2" s="26" t="s">
        <v>28</v>
      </c>
      <c r="AC2" s="25" t="s">
        <v>29</v>
      </c>
    </row>
    <row r="3" spans="1:55">
      <c r="A3" s="73" t="s">
        <v>54</v>
      </c>
      <c r="B3" s="5"/>
      <c r="C3" s="4"/>
      <c r="D3" s="4"/>
      <c r="E3" s="4"/>
      <c r="F3" s="4"/>
      <c r="G3" s="4"/>
      <c r="H3" s="4"/>
      <c r="I3" s="9">
        <f>(H3+F3+G3)/3</f>
        <v>0</v>
      </c>
      <c r="J3" s="9">
        <v>995392</v>
      </c>
      <c r="K3" s="9">
        <v>182083</v>
      </c>
      <c r="L3" s="9">
        <v>300000</v>
      </c>
      <c r="M3" s="9">
        <f>I3+J3+K3+L3</f>
        <v>1477475</v>
      </c>
      <c r="N3" s="11">
        <v>0</v>
      </c>
      <c r="O3" s="56">
        <v>0</v>
      </c>
      <c r="P3" s="67">
        <f>I3+J3</f>
        <v>995392</v>
      </c>
      <c r="Q3" s="22">
        <f>P3/30</f>
        <v>33179.73333333333</v>
      </c>
      <c r="R3" s="60">
        <v>45174</v>
      </c>
      <c r="S3" s="21">
        <v>45190</v>
      </c>
      <c r="T3" s="61">
        <f>S3-R3</f>
        <v>16</v>
      </c>
      <c r="U3" s="11">
        <f>T3/30</f>
        <v>0.53333333333333333</v>
      </c>
      <c r="V3" s="10">
        <f>U3/30</f>
        <v>1.7777777777777778E-2</v>
      </c>
      <c r="W3" s="10">
        <v>0</v>
      </c>
      <c r="X3" s="10">
        <v>0</v>
      </c>
      <c r="Y3" s="57">
        <v>0</v>
      </c>
      <c r="Z3" s="50">
        <f>Y3*R3</f>
        <v>0</v>
      </c>
      <c r="AA3" s="55"/>
      <c r="AB3" s="8"/>
      <c r="AC3" s="7">
        <f>O3+Y3-Z3+AA3+AB3</f>
        <v>0</v>
      </c>
    </row>
    <row r="4" spans="1:55">
      <c r="A4" s="1" t="s">
        <v>55</v>
      </c>
      <c r="B4" s="62"/>
      <c r="C4" s="63"/>
      <c r="D4" s="63"/>
      <c r="E4" s="63"/>
      <c r="F4" s="63"/>
      <c r="G4" s="63"/>
      <c r="H4" s="63"/>
      <c r="I4" s="64">
        <f>(H4+F4+G4)/3</f>
        <v>0</v>
      </c>
      <c r="J4" s="65"/>
      <c r="K4" s="64"/>
      <c r="L4" s="64"/>
      <c r="M4" s="64"/>
      <c r="N4" s="66"/>
      <c r="O4" s="67">
        <f>M4*N4</f>
        <v>0</v>
      </c>
      <c r="P4" s="64">
        <v>490496</v>
      </c>
      <c r="Q4" s="64">
        <f>P4/30</f>
        <v>16349.866666666667</v>
      </c>
      <c r="R4" s="68">
        <v>45200</v>
      </c>
      <c r="S4" s="69">
        <v>45239</v>
      </c>
      <c r="T4" s="66">
        <f>S4-R4</f>
        <v>39</v>
      </c>
      <c r="U4" s="70">
        <f>T4/30</f>
        <v>1.3</v>
      </c>
      <c r="V4" s="70">
        <f>U4*1.25</f>
        <v>1.625</v>
      </c>
      <c r="W4" s="70"/>
      <c r="X4" s="70">
        <v>3.42</v>
      </c>
      <c r="Y4" s="67">
        <f>X4*Q4</f>
        <v>55916.544000000002</v>
      </c>
      <c r="Z4" s="64">
        <v>0</v>
      </c>
      <c r="AA4" s="67"/>
      <c r="AB4" s="71">
        <v>116667</v>
      </c>
      <c r="AC4" s="72">
        <f>O4+Y4-Z4+AA4+AB4</f>
        <v>172583.54399999999</v>
      </c>
      <c r="BC4">
        <v>36996</v>
      </c>
    </row>
    <row r="5" spans="1:55">
      <c r="A5" s="1" t="s">
        <v>56</v>
      </c>
      <c r="B5" s="62"/>
      <c r="C5" s="63"/>
      <c r="D5" s="63"/>
      <c r="E5" s="63"/>
      <c r="F5" s="63"/>
      <c r="G5" s="63"/>
      <c r="H5" s="63"/>
      <c r="I5" s="64">
        <f>(H5+F5+G5)/3</f>
        <v>0</v>
      </c>
      <c r="J5" s="65"/>
      <c r="K5" s="64"/>
      <c r="L5" s="64"/>
      <c r="M5" s="64"/>
      <c r="N5" s="66"/>
      <c r="O5" s="67">
        <f>M5*N5</f>
        <v>0</v>
      </c>
      <c r="P5" s="64">
        <v>488758</v>
      </c>
      <c r="Q5" s="64">
        <f>P5/30</f>
        <v>16291.933333333332</v>
      </c>
      <c r="R5" s="68">
        <v>45200</v>
      </c>
      <c r="S5" s="69">
        <v>45239</v>
      </c>
      <c r="T5" s="66">
        <f>S5-R5</f>
        <v>39</v>
      </c>
      <c r="U5" s="70">
        <f>T5/30</f>
        <v>1.3</v>
      </c>
      <c r="V5" s="70">
        <f>U5*1.25</f>
        <v>1.625</v>
      </c>
      <c r="W5" s="70"/>
      <c r="X5" s="70">
        <v>3.42</v>
      </c>
      <c r="Y5" s="67">
        <f>X5*Q5</f>
        <v>55718.411999999997</v>
      </c>
      <c r="Z5" s="64">
        <v>0</v>
      </c>
      <c r="AA5" s="67"/>
      <c r="AB5" s="71">
        <v>116667</v>
      </c>
      <c r="AC5" s="72">
        <f>O5+Y5-Z5+AA5+AB5</f>
        <v>172385.41200000001</v>
      </c>
    </row>
    <row r="6" spans="1:55">
      <c r="A6" s="1" t="s">
        <v>57</v>
      </c>
      <c r="B6" s="62"/>
      <c r="C6" s="63"/>
      <c r="D6" s="63"/>
      <c r="E6" s="63"/>
      <c r="F6" s="63"/>
      <c r="G6" s="63"/>
      <c r="H6" s="63"/>
      <c r="I6" s="64">
        <f>(H6+F6+G6)/3</f>
        <v>0</v>
      </c>
      <c r="J6" s="65"/>
      <c r="K6" s="64"/>
      <c r="L6" s="64"/>
      <c r="M6" s="64"/>
      <c r="N6" s="66"/>
      <c r="O6" s="67">
        <f>M6*N6</f>
        <v>0</v>
      </c>
      <c r="P6" s="64">
        <v>1502766</v>
      </c>
      <c r="Q6" s="64">
        <f>P6/30</f>
        <v>50092.2</v>
      </c>
      <c r="R6" s="68">
        <v>45173</v>
      </c>
      <c r="S6" s="69">
        <v>45235</v>
      </c>
      <c r="T6" s="66">
        <f>S6-R6</f>
        <v>62</v>
      </c>
      <c r="U6" s="70">
        <f>T6/30</f>
        <v>2.0666666666666669</v>
      </c>
      <c r="V6" s="70">
        <f>U6*1.25</f>
        <v>2.5833333333333335</v>
      </c>
      <c r="W6" s="70"/>
      <c r="X6" s="70">
        <v>2.58</v>
      </c>
      <c r="Y6" s="67">
        <f>X6*Q6</f>
        <v>129237.87599999999</v>
      </c>
      <c r="Z6" s="64">
        <v>0</v>
      </c>
      <c r="AA6" s="67"/>
      <c r="AB6" s="71">
        <v>330877</v>
      </c>
      <c r="AC6" s="72">
        <f>O6+Y6-Z6+AA6+AB6</f>
        <v>460114.87599999999</v>
      </c>
    </row>
    <row r="7" spans="1:55">
      <c r="A7" s="1" t="s">
        <v>58</v>
      </c>
      <c r="B7" s="62"/>
      <c r="C7" s="63"/>
      <c r="D7" s="63"/>
      <c r="E7" s="63"/>
      <c r="F7" s="63"/>
      <c r="G7" s="63"/>
      <c r="H7" s="63"/>
      <c r="I7" s="64">
        <f t="shared" ref="I7:I13" si="0">(H7+F7+G7)/3</f>
        <v>0</v>
      </c>
      <c r="J7" s="65"/>
      <c r="K7" s="64"/>
      <c r="L7" s="64"/>
      <c r="M7" s="64"/>
      <c r="N7" s="66"/>
      <c r="O7" s="67">
        <f t="shared" ref="O7:O13" si="1">M7*N7</f>
        <v>0</v>
      </c>
      <c r="P7" s="64">
        <v>539546</v>
      </c>
      <c r="Q7" s="64">
        <f t="shared" ref="Q7:Q17" si="2">P7/30</f>
        <v>17984.866666666665</v>
      </c>
      <c r="R7" s="68">
        <v>45189</v>
      </c>
      <c r="S7" s="69">
        <v>45230</v>
      </c>
      <c r="T7" s="66">
        <f t="shared" ref="T7:T12" si="3">S7-R7</f>
        <v>41</v>
      </c>
      <c r="U7" s="70">
        <f t="shared" ref="U7:U16" si="4">T7/30</f>
        <v>1.3666666666666667</v>
      </c>
      <c r="V7" s="70">
        <f t="shared" ref="V7:V16" si="5">U7*1.25</f>
        <v>1.7083333333333335</v>
      </c>
      <c r="W7" s="70"/>
      <c r="X7" s="70">
        <v>1.71</v>
      </c>
      <c r="Y7" s="67">
        <f t="shared" ref="Y7:Y17" si="6">X7*Q7</f>
        <v>30754.121999999996</v>
      </c>
      <c r="Z7" s="64">
        <v>0</v>
      </c>
      <c r="AA7" s="67"/>
      <c r="AB7" s="71"/>
      <c r="AC7" s="72">
        <f t="shared" ref="AC7:AC17" si="7">O7+Y7-Z7+AA7+AB7</f>
        <v>30754.121999999996</v>
      </c>
    </row>
    <row r="8" spans="1:55">
      <c r="A8" s="1" t="s">
        <v>59</v>
      </c>
      <c r="B8" s="62"/>
      <c r="C8" s="63"/>
      <c r="D8" s="63"/>
      <c r="E8" s="63"/>
      <c r="F8" s="63"/>
      <c r="G8" s="63"/>
      <c r="H8" s="63"/>
      <c r="I8" s="64">
        <f t="shared" si="0"/>
        <v>0</v>
      </c>
      <c r="J8" s="65"/>
      <c r="K8" s="64"/>
      <c r="L8" s="64"/>
      <c r="M8" s="64"/>
      <c r="N8" s="66"/>
      <c r="O8" s="67">
        <f t="shared" si="1"/>
        <v>0</v>
      </c>
      <c r="P8" s="64">
        <v>788556</v>
      </c>
      <c r="Q8" s="64">
        <f t="shared" si="2"/>
        <v>26285.200000000001</v>
      </c>
      <c r="R8" s="68">
        <v>45209</v>
      </c>
      <c r="S8" s="69">
        <v>45230</v>
      </c>
      <c r="T8" s="66">
        <f t="shared" si="3"/>
        <v>21</v>
      </c>
      <c r="U8" s="70">
        <f t="shared" si="4"/>
        <v>0.7</v>
      </c>
      <c r="V8" s="70">
        <f t="shared" si="5"/>
        <v>0.875</v>
      </c>
      <c r="W8" s="70"/>
      <c r="X8" s="70">
        <v>0</v>
      </c>
      <c r="Y8" s="67">
        <f t="shared" si="6"/>
        <v>0</v>
      </c>
      <c r="Z8" s="64">
        <v>0</v>
      </c>
      <c r="AA8" s="67"/>
      <c r="AB8" s="71"/>
      <c r="AC8" s="72">
        <f t="shared" si="7"/>
        <v>0</v>
      </c>
    </row>
    <row r="9" spans="1:55">
      <c r="A9" s="1" t="s">
        <v>60</v>
      </c>
      <c r="B9" s="62"/>
      <c r="C9" s="63"/>
      <c r="D9" s="63"/>
      <c r="E9" s="63"/>
      <c r="F9" s="63"/>
      <c r="G9" s="63"/>
      <c r="H9" s="63"/>
      <c r="I9" s="64">
        <f t="shared" si="0"/>
        <v>0</v>
      </c>
      <c r="J9" s="65"/>
      <c r="K9" s="64"/>
      <c r="L9" s="64"/>
      <c r="M9" s="64"/>
      <c r="N9" s="66"/>
      <c r="O9" s="67">
        <f t="shared" si="1"/>
        <v>0</v>
      </c>
      <c r="P9" s="64">
        <v>538357</v>
      </c>
      <c r="Q9" s="64">
        <f t="shared" si="2"/>
        <v>17945.233333333334</v>
      </c>
      <c r="R9" s="68">
        <v>45189</v>
      </c>
      <c r="S9" s="69">
        <v>45230</v>
      </c>
      <c r="T9" s="66">
        <f t="shared" si="3"/>
        <v>41</v>
      </c>
      <c r="U9" s="70">
        <f t="shared" si="4"/>
        <v>1.3666666666666667</v>
      </c>
      <c r="V9" s="70">
        <f t="shared" si="5"/>
        <v>1.7083333333333335</v>
      </c>
      <c r="W9" s="70"/>
      <c r="X9" s="70">
        <v>1.71</v>
      </c>
      <c r="Y9" s="67">
        <f t="shared" si="6"/>
        <v>30686.348999999998</v>
      </c>
      <c r="Z9" s="64">
        <v>0</v>
      </c>
      <c r="AA9" s="67"/>
      <c r="AB9" s="71"/>
      <c r="AC9" s="72">
        <f t="shared" si="7"/>
        <v>30686.348999999998</v>
      </c>
      <c r="BC9">
        <v>25964</v>
      </c>
    </row>
    <row r="10" spans="1:55">
      <c r="A10" s="1" t="s">
        <v>61</v>
      </c>
      <c r="B10" s="62"/>
      <c r="C10" s="63"/>
      <c r="D10" s="63"/>
      <c r="E10" s="63"/>
      <c r="F10" s="63"/>
      <c r="G10" s="63"/>
      <c r="H10" s="63"/>
      <c r="I10" s="64">
        <f t="shared" si="0"/>
        <v>0</v>
      </c>
      <c r="J10" s="65"/>
      <c r="K10" s="64"/>
      <c r="L10" s="64"/>
      <c r="M10" s="64"/>
      <c r="N10" s="66"/>
      <c r="O10" s="67">
        <f t="shared" si="1"/>
        <v>0</v>
      </c>
      <c r="P10" s="64">
        <v>1051334</v>
      </c>
      <c r="Q10" s="64">
        <f t="shared" si="2"/>
        <v>35044.466666666667</v>
      </c>
      <c r="R10" s="68">
        <v>45189</v>
      </c>
      <c r="S10" s="69">
        <v>45230</v>
      </c>
      <c r="T10" s="66">
        <f t="shared" si="3"/>
        <v>41</v>
      </c>
      <c r="U10" s="70">
        <f t="shared" si="4"/>
        <v>1.3666666666666667</v>
      </c>
      <c r="V10" s="70">
        <f t="shared" si="5"/>
        <v>1.7083333333333335</v>
      </c>
      <c r="W10" s="70"/>
      <c r="X10" s="70">
        <v>1.71</v>
      </c>
      <c r="Y10" s="67">
        <f t="shared" si="6"/>
        <v>59926.038</v>
      </c>
      <c r="Z10" s="64">
        <v>0</v>
      </c>
      <c r="AA10" s="67"/>
      <c r="AB10" s="71"/>
      <c r="AC10" s="72">
        <f t="shared" si="7"/>
        <v>59926.038</v>
      </c>
    </row>
    <row r="11" spans="1:55">
      <c r="A11" s="85" t="s">
        <v>62</v>
      </c>
      <c r="B11" s="62"/>
      <c r="C11" s="63"/>
      <c r="D11" s="63"/>
      <c r="E11" s="63"/>
      <c r="F11" s="63"/>
      <c r="G11" s="63"/>
      <c r="H11" s="63"/>
      <c r="I11" s="64">
        <f t="shared" si="0"/>
        <v>0</v>
      </c>
      <c r="J11" s="65"/>
      <c r="K11" s="64"/>
      <c r="L11" s="64"/>
      <c r="M11" s="64"/>
      <c r="N11" s="66"/>
      <c r="O11" s="67">
        <f t="shared" si="1"/>
        <v>0</v>
      </c>
      <c r="P11" s="64">
        <v>539546</v>
      </c>
      <c r="Q11" s="64">
        <f t="shared" si="2"/>
        <v>17984.866666666665</v>
      </c>
      <c r="R11" s="68">
        <v>45173</v>
      </c>
      <c r="S11" s="69">
        <v>45290</v>
      </c>
      <c r="T11" s="66">
        <f t="shared" si="3"/>
        <v>117</v>
      </c>
      <c r="U11" s="70">
        <f t="shared" si="4"/>
        <v>3.9</v>
      </c>
      <c r="V11" s="70">
        <f t="shared" si="5"/>
        <v>4.875</v>
      </c>
      <c r="W11" s="70"/>
      <c r="X11" s="70">
        <v>8.8800000000000008</v>
      </c>
      <c r="Y11" s="67">
        <f t="shared" si="6"/>
        <v>159705.61600000001</v>
      </c>
      <c r="Z11" s="64">
        <v>0</v>
      </c>
      <c r="AA11" s="67"/>
      <c r="AB11" s="71"/>
      <c r="AC11" s="72">
        <f t="shared" si="7"/>
        <v>159705.61600000001</v>
      </c>
    </row>
    <row r="12" spans="1:55">
      <c r="A12" s="85" t="s">
        <v>63</v>
      </c>
      <c r="B12" s="62"/>
      <c r="C12" s="63"/>
      <c r="D12" s="63"/>
      <c r="E12" s="63"/>
      <c r="F12" s="63"/>
      <c r="G12" s="63"/>
      <c r="H12" s="63"/>
      <c r="I12" s="64">
        <f t="shared" si="0"/>
        <v>0</v>
      </c>
      <c r="J12" s="65"/>
      <c r="K12" s="64"/>
      <c r="L12" s="64"/>
      <c r="M12" s="64"/>
      <c r="N12" s="66"/>
      <c r="O12" s="67">
        <f t="shared" si="1"/>
        <v>0</v>
      </c>
      <c r="P12" s="64">
        <v>537634</v>
      </c>
      <c r="Q12" s="64">
        <f t="shared" si="2"/>
        <v>17921.133333333335</v>
      </c>
      <c r="R12" s="68">
        <v>45190</v>
      </c>
      <c r="S12" s="69">
        <v>45290</v>
      </c>
      <c r="T12" s="66">
        <f t="shared" si="3"/>
        <v>100</v>
      </c>
      <c r="U12" s="70">
        <f t="shared" si="4"/>
        <v>3.3333333333333335</v>
      </c>
      <c r="V12" s="70">
        <f t="shared" si="5"/>
        <v>4.166666666666667</v>
      </c>
      <c r="W12" s="70"/>
      <c r="X12" s="70">
        <v>8.17</v>
      </c>
      <c r="Y12" s="67">
        <f t="shared" si="6"/>
        <v>146415.65933333334</v>
      </c>
      <c r="Z12" s="64">
        <v>0</v>
      </c>
      <c r="AA12" s="67"/>
      <c r="AB12" s="71"/>
      <c r="AC12" s="72">
        <f t="shared" si="7"/>
        <v>146415.65933333334</v>
      </c>
    </row>
    <row r="13" spans="1:55">
      <c r="A13" s="85" t="s">
        <v>64</v>
      </c>
      <c r="B13" s="62"/>
      <c r="C13" s="63"/>
      <c r="D13" s="63"/>
      <c r="E13" s="63"/>
      <c r="F13" s="63"/>
      <c r="G13" s="63"/>
      <c r="H13" s="63"/>
      <c r="I13" s="64">
        <f t="shared" si="0"/>
        <v>0</v>
      </c>
      <c r="J13" s="65"/>
      <c r="K13" s="64"/>
      <c r="L13" s="64"/>
      <c r="M13" s="64"/>
      <c r="N13" s="66"/>
      <c r="O13" s="67">
        <f t="shared" si="1"/>
        <v>0</v>
      </c>
      <c r="P13" s="64">
        <v>539546</v>
      </c>
      <c r="Q13" s="64">
        <f t="shared" si="2"/>
        <v>17984.866666666665</v>
      </c>
      <c r="R13" s="68">
        <v>45173</v>
      </c>
      <c r="S13" s="69">
        <v>45290</v>
      </c>
      <c r="T13" s="66">
        <f>S13-R13</f>
        <v>117</v>
      </c>
      <c r="U13" s="70">
        <f t="shared" si="4"/>
        <v>3.9</v>
      </c>
      <c r="V13" s="70">
        <f t="shared" si="5"/>
        <v>4.875</v>
      </c>
      <c r="W13" s="70"/>
      <c r="X13" s="70">
        <v>8.8800000000000008</v>
      </c>
      <c r="Y13" s="67">
        <f t="shared" si="6"/>
        <v>159705.61600000001</v>
      </c>
      <c r="Z13" s="64">
        <v>0</v>
      </c>
      <c r="AA13" s="67"/>
      <c r="AB13" s="71"/>
      <c r="AC13" s="72">
        <f t="shared" si="7"/>
        <v>159705.61600000001</v>
      </c>
    </row>
    <row r="14" spans="1:55">
      <c r="A14" s="84" t="s">
        <v>65</v>
      </c>
      <c r="B14" s="5"/>
      <c r="C14" s="4"/>
      <c r="D14" s="4"/>
      <c r="E14" s="4"/>
      <c r="F14" s="4"/>
      <c r="G14" s="4"/>
      <c r="H14" s="4"/>
      <c r="I14" s="9"/>
      <c r="J14" s="16"/>
      <c r="K14" s="16"/>
      <c r="L14" s="15"/>
      <c r="M14" s="9"/>
      <c r="N14" s="14"/>
      <c r="O14" s="56"/>
      <c r="P14" s="78">
        <v>538358</v>
      </c>
      <c r="Q14" s="52">
        <f t="shared" si="2"/>
        <v>17945.266666666666</v>
      </c>
      <c r="R14" s="68">
        <v>45173</v>
      </c>
      <c r="S14" s="69">
        <v>45290</v>
      </c>
      <c r="T14" s="66">
        <f>S14-R14</f>
        <v>117</v>
      </c>
      <c r="U14" s="70">
        <f t="shared" si="4"/>
        <v>3.9</v>
      </c>
      <c r="V14" s="70">
        <f t="shared" si="5"/>
        <v>4.875</v>
      </c>
      <c r="W14" s="59"/>
      <c r="X14" s="59">
        <v>8.8800000000000008</v>
      </c>
      <c r="Y14" s="67">
        <f>X14*Q14</f>
        <v>159353.96800000002</v>
      </c>
      <c r="Z14" s="64">
        <v>0</v>
      </c>
      <c r="AA14" s="55"/>
      <c r="AB14" s="8"/>
      <c r="AC14" s="72">
        <f t="shared" si="7"/>
        <v>159353.96800000002</v>
      </c>
    </row>
    <row r="15" spans="1:55">
      <c r="A15" s="84" t="s">
        <v>66</v>
      </c>
      <c r="B15" s="5"/>
      <c r="C15" s="4"/>
      <c r="D15" s="4"/>
      <c r="E15" s="4"/>
      <c r="F15" s="4"/>
      <c r="G15" s="4"/>
      <c r="H15" s="4"/>
      <c r="I15" s="9"/>
      <c r="J15" s="16"/>
      <c r="K15" s="16"/>
      <c r="L15" s="15"/>
      <c r="M15" s="9"/>
      <c r="N15" s="14"/>
      <c r="O15" s="56"/>
      <c r="P15" s="78">
        <v>473118</v>
      </c>
      <c r="Q15" s="74">
        <f t="shared" si="2"/>
        <v>15770.6</v>
      </c>
      <c r="R15" s="80">
        <v>45174</v>
      </c>
      <c r="S15" s="81">
        <v>45290</v>
      </c>
      <c r="T15" s="66">
        <f>S15-R15</f>
        <v>116</v>
      </c>
      <c r="U15" s="76">
        <f t="shared" si="4"/>
        <v>3.8666666666666667</v>
      </c>
      <c r="V15" s="77">
        <f t="shared" si="5"/>
        <v>4.833333333333333</v>
      </c>
      <c r="W15" s="77"/>
      <c r="X15" s="77">
        <v>8.83</v>
      </c>
      <c r="Y15" s="67">
        <f t="shared" si="6"/>
        <v>139254.39800000002</v>
      </c>
      <c r="Z15" s="64">
        <v>0</v>
      </c>
      <c r="AA15" s="55"/>
      <c r="AB15" s="8"/>
      <c r="AC15" s="72">
        <f t="shared" si="7"/>
        <v>139254.39800000002</v>
      </c>
    </row>
    <row r="16" spans="1:55">
      <c r="A16" s="84" t="s">
        <v>67</v>
      </c>
      <c r="B16" s="5"/>
      <c r="C16" s="4"/>
      <c r="D16" s="4"/>
      <c r="E16" s="4"/>
      <c r="F16" s="4"/>
      <c r="G16" s="4"/>
      <c r="H16" s="4"/>
      <c r="I16" s="9"/>
      <c r="J16" s="16"/>
      <c r="K16" s="16"/>
      <c r="L16" s="15"/>
      <c r="M16" s="9"/>
      <c r="N16" s="14"/>
      <c r="O16" s="56"/>
      <c r="P16" s="78">
        <v>539546</v>
      </c>
      <c r="Q16" s="74">
        <f t="shared" si="2"/>
        <v>17984.866666666665</v>
      </c>
      <c r="R16" s="80">
        <v>45191</v>
      </c>
      <c r="S16" s="75">
        <v>45290</v>
      </c>
      <c r="T16" s="66">
        <f>S16-R16</f>
        <v>99</v>
      </c>
      <c r="U16" s="76">
        <f t="shared" si="4"/>
        <v>3.3</v>
      </c>
      <c r="V16" s="77">
        <f t="shared" si="5"/>
        <v>4.125</v>
      </c>
      <c r="W16" s="77"/>
      <c r="X16" s="77">
        <v>8.1300000000000008</v>
      </c>
      <c r="Y16" s="67">
        <f t="shared" si="6"/>
        <v>146216.96599999999</v>
      </c>
      <c r="Z16" s="64">
        <v>0</v>
      </c>
      <c r="AA16" s="55"/>
      <c r="AB16" s="8"/>
      <c r="AC16" s="72">
        <f t="shared" si="7"/>
        <v>146216.96599999999</v>
      </c>
    </row>
    <row r="17" spans="1:29">
      <c r="A17" s="18" t="s">
        <v>68</v>
      </c>
      <c r="B17" s="5"/>
      <c r="C17" s="4"/>
      <c r="D17" s="4"/>
      <c r="E17" s="4"/>
      <c r="F17" s="4"/>
      <c r="G17" s="4"/>
      <c r="H17" s="4"/>
      <c r="I17" s="9"/>
      <c r="J17" s="9"/>
      <c r="K17" s="9"/>
      <c r="L17" s="9"/>
      <c r="M17" s="9"/>
      <c r="N17" s="1"/>
      <c r="O17" s="2"/>
      <c r="P17" s="92">
        <v>984999</v>
      </c>
      <c r="Q17" s="52">
        <f t="shared" si="2"/>
        <v>32833.300000000003</v>
      </c>
      <c r="R17" s="93">
        <v>45200</v>
      </c>
      <c r="S17" s="3">
        <v>45411</v>
      </c>
      <c r="T17" s="66">
        <f>S17-R17</f>
        <v>211</v>
      </c>
      <c r="U17" s="76">
        <f t="shared" ref="U17" si="8">T17/30</f>
        <v>7.0333333333333332</v>
      </c>
      <c r="V17" s="77">
        <f t="shared" ref="V17" si="9">U17*1.25</f>
        <v>8.7916666666666661</v>
      </c>
      <c r="W17" s="59"/>
      <c r="X17" s="77">
        <v>14</v>
      </c>
      <c r="Y17" s="67">
        <f t="shared" si="6"/>
        <v>459666.20000000007</v>
      </c>
      <c r="Z17" s="50"/>
      <c r="AA17" s="55"/>
      <c r="AB17" s="8"/>
      <c r="AC17" s="72">
        <f t="shared" si="7"/>
        <v>459666.20000000007</v>
      </c>
    </row>
    <row r="18" spans="1:29">
      <c r="A18" s="18"/>
      <c r="B18" s="5"/>
      <c r="C18" s="51"/>
      <c r="D18" s="51"/>
      <c r="E18" s="51"/>
      <c r="F18" s="51"/>
      <c r="G18" s="51"/>
      <c r="H18" s="51"/>
      <c r="I18" s="52"/>
      <c r="J18" s="52"/>
      <c r="K18" s="34"/>
      <c r="L18" s="52"/>
      <c r="M18" s="52"/>
      <c r="N18" s="1"/>
      <c r="O18" s="2"/>
      <c r="P18" s="79"/>
      <c r="Q18" s="52"/>
      <c r="R18" s="52"/>
      <c r="S18" s="3"/>
      <c r="T18" s="3"/>
      <c r="U18" s="58"/>
      <c r="V18" s="59"/>
      <c r="W18" s="59"/>
      <c r="X18" s="59"/>
      <c r="Y18" s="57"/>
      <c r="Z18" s="50"/>
      <c r="AA18" s="55"/>
      <c r="AB18" s="8"/>
      <c r="AC18" s="7"/>
    </row>
    <row r="19" spans="1:29">
      <c r="A19" s="18"/>
      <c r="B19" s="5"/>
      <c r="C19" s="51"/>
      <c r="D19" s="51"/>
      <c r="E19" s="51"/>
      <c r="F19" s="51"/>
      <c r="G19" s="51"/>
      <c r="H19" s="51"/>
      <c r="I19" s="52"/>
      <c r="J19" s="34"/>
      <c r="K19" s="34"/>
      <c r="L19" s="52"/>
      <c r="M19" s="52"/>
      <c r="N19" s="1"/>
      <c r="O19" s="2"/>
      <c r="P19" s="79"/>
      <c r="Q19" s="52"/>
      <c r="R19" s="52"/>
      <c r="S19" s="3"/>
      <c r="T19" s="3"/>
      <c r="U19" s="58"/>
      <c r="V19" s="59"/>
      <c r="W19" s="59"/>
      <c r="X19" s="59"/>
      <c r="Y19" s="57"/>
      <c r="Z19" s="50"/>
      <c r="AA19" s="55"/>
      <c r="AB19" s="8"/>
      <c r="AC19" s="7"/>
    </row>
    <row r="20" spans="1:29">
      <c r="A20" s="18"/>
      <c r="B20" s="5"/>
      <c r="C20" s="51"/>
      <c r="D20" s="51"/>
      <c r="E20" s="51"/>
      <c r="F20" s="51"/>
      <c r="G20" s="51"/>
      <c r="H20" s="51"/>
      <c r="I20" s="52"/>
      <c r="J20" s="34"/>
      <c r="K20" s="34"/>
      <c r="L20" s="52"/>
      <c r="M20" s="52"/>
      <c r="N20" s="1"/>
      <c r="O20" s="2"/>
      <c r="P20" s="79"/>
      <c r="Q20" s="52"/>
      <c r="R20" s="52"/>
      <c r="S20" s="3"/>
      <c r="T20" s="3"/>
      <c r="U20" s="58"/>
      <c r="V20" s="59"/>
      <c r="W20" s="59"/>
      <c r="X20" s="59"/>
      <c r="Y20" s="57"/>
      <c r="Z20" s="50"/>
      <c r="AA20" s="55"/>
      <c r="AB20" s="8"/>
      <c r="AC20" s="7"/>
    </row>
    <row r="21" spans="1:29">
      <c r="A21" s="18"/>
      <c r="B21" s="5"/>
      <c r="C21" s="51"/>
      <c r="D21" s="51"/>
      <c r="E21" s="51"/>
      <c r="F21" s="53"/>
      <c r="G21" s="53"/>
      <c r="H21" s="53"/>
      <c r="I21" s="52"/>
      <c r="J21" s="34"/>
      <c r="K21" s="34"/>
      <c r="L21" s="52"/>
      <c r="M21" s="52"/>
      <c r="N21" s="1"/>
      <c r="O21" s="2"/>
      <c r="P21" s="79"/>
      <c r="Q21" s="52"/>
      <c r="R21" s="52"/>
      <c r="S21" s="3"/>
      <c r="T21" s="3"/>
      <c r="U21" s="58"/>
      <c r="V21" s="59"/>
      <c r="W21" s="59"/>
      <c r="X21" s="59"/>
      <c r="Y21" s="57"/>
      <c r="Z21" s="50"/>
      <c r="AA21" s="55"/>
      <c r="AB21" s="8"/>
      <c r="AC21" s="7"/>
    </row>
    <row r="22" spans="1:29">
      <c r="A22" s="18"/>
      <c r="B22" s="5"/>
      <c r="C22" s="51"/>
      <c r="D22" s="51"/>
      <c r="E22" s="51"/>
      <c r="F22" s="54"/>
      <c r="G22" s="54"/>
      <c r="H22" s="54"/>
      <c r="I22" s="52"/>
      <c r="J22" s="34"/>
      <c r="K22" s="34"/>
      <c r="L22" s="52"/>
      <c r="M22" s="52"/>
      <c r="N22" s="1"/>
      <c r="O22" s="2"/>
      <c r="P22" s="79"/>
      <c r="Q22" s="52"/>
      <c r="R22" s="52"/>
      <c r="S22" s="3"/>
      <c r="T22" s="3"/>
      <c r="U22" s="58"/>
      <c r="V22" s="59"/>
      <c r="W22" s="59"/>
      <c r="X22" s="59"/>
      <c r="Y22" s="2"/>
      <c r="Z22" s="50"/>
      <c r="AA22" s="55"/>
      <c r="AB22" s="8"/>
      <c r="AC22" s="7"/>
    </row>
    <row r="23" spans="1:29">
      <c r="A23" s="18"/>
      <c r="B23" s="5"/>
      <c r="C23" s="51"/>
      <c r="D23" s="51"/>
      <c r="E23" s="51"/>
      <c r="F23" s="54"/>
      <c r="G23" s="54"/>
      <c r="H23" s="54"/>
      <c r="I23" s="52"/>
      <c r="J23" s="34"/>
      <c r="K23" s="34"/>
      <c r="L23" s="52"/>
      <c r="M23" s="52"/>
      <c r="N23" s="1"/>
      <c r="O23" s="2"/>
      <c r="P23" s="79"/>
      <c r="Q23" s="52"/>
      <c r="R23" s="52"/>
      <c r="S23" s="3"/>
      <c r="T23" s="3"/>
      <c r="U23" s="58"/>
      <c r="V23" s="59"/>
      <c r="W23" s="59"/>
      <c r="X23" s="59"/>
      <c r="Y23" s="2"/>
      <c r="Z23" s="50"/>
      <c r="AA23" s="55"/>
      <c r="AB23" s="8"/>
      <c r="AC23" s="7"/>
    </row>
    <row r="24" spans="1:29">
      <c r="A24" s="18"/>
      <c r="B24" s="5"/>
      <c r="C24" s="51"/>
      <c r="D24" s="51"/>
      <c r="E24" s="51"/>
      <c r="F24" s="51"/>
      <c r="G24" s="51"/>
      <c r="H24" s="51"/>
      <c r="I24" s="52"/>
      <c r="J24" s="34"/>
      <c r="K24" s="34"/>
      <c r="L24" s="52"/>
      <c r="M24" s="52"/>
      <c r="N24" s="1"/>
      <c r="O24" s="2"/>
      <c r="P24" s="79"/>
      <c r="Q24" s="52"/>
      <c r="R24" s="52"/>
      <c r="S24" s="3"/>
      <c r="T24" s="3"/>
      <c r="U24" s="58"/>
      <c r="V24" s="59"/>
      <c r="W24" s="59"/>
      <c r="X24" s="1"/>
      <c r="Y24" s="2"/>
      <c r="Z24" s="50"/>
      <c r="AA24" s="55"/>
      <c r="AB24" s="8"/>
      <c r="AC24" s="7"/>
    </row>
    <row r="25" spans="1:29">
      <c r="A25" s="18"/>
      <c r="B25" s="5"/>
      <c r="C25" s="51"/>
      <c r="D25" s="51"/>
      <c r="E25" s="51"/>
      <c r="F25" s="51"/>
      <c r="G25" s="51"/>
      <c r="H25" s="51"/>
      <c r="I25" s="52"/>
      <c r="J25" s="34"/>
      <c r="K25" s="34"/>
      <c r="L25" s="52"/>
      <c r="M25" s="52"/>
      <c r="N25" s="1"/>
      <c r="O25" s="2"/>
      <c r="P25" s="79"/>
      <c r="Q25" s="52"/>
      <c r="R25" s="52"/>
      <c r="S25" s="3"/>
      <c r="T25" s="3"/>
      <c r="U25" s="58"/>
      <c r="V25" s="59"/>
      <c r="W25" s="59"/>
      <c r="X25" s="1"/>
      <c r="Y25" s="2"/>
      <c r="Z25" s="50"/>
      <c r="AA25" s="55"/>
      <c r="AB25" s="8"/>
      <c r="AC25" s="7"/>
    </row>
    <row r="26" spans="1:29">
      <c r="A26" s="18"/>
      <c r="B26" s="5"/>
      <c r="C26" s="51"/>
      <c r="D26" s="51"/>
      <c r="E26" s="51"/>
      <c r="F26" s="51"/>
      <c r="G26" s="51"/>
      <c r="H26" s="51"/>
      <c r="I26" s="52"/>
      <c r="J26" s="34"/>
      <c r="K26" s="34"/>
      <c r="L26" s="52"/>
      <c r="M26" s="52"/>
      <c r="N26" s="1"/>
      <c r="O26" s="2"/>
      <c r="P26" s="79"/>
      <c r="Q26" s="52"/>
      <c r="R26" s="52"/>
      <c r="S26" s="3"/>
      <c r="T26" s="3"/>
      <c r="U26" s="58"/>
      <c r="V26" s="59"/>
      <c r="W26" s="59"/>
      <c r="X26" s="1"/>
      <c r="Y26" s="2"/>
      <c r="Z26" s="50"/>
      <c r="AA26" s="55"/>
      <c r="AB26" s="8"/>
      <c r="AC26" s="7"/>
    </row>
    <row r="27" spans="1:29">
      <c r="A27" s="18"/>
      <c r="B27" s="5"/>
      <c r="C27" s="51"/>
      <c r="D27" s="51"/>
      <c r="E27" s="51"/>
      <c r="F27" s="51"/>
      <c r="G27" s="51"/>
      <c r="H27" s="51"/>
      <c r="I27" s="52"/>
      <c r="J27" s="34"/>
      <c r="K27" s="34"/>
      <c r="L27" s="52"/>
      <c r="M27" s="52"/>
      <c r="N27" s="1"/>
      <c r="O27" s="2"/>
      <c r="P27" s="79"/>
      <c r="Q27" s="52"/>
      <c r="R27" s="52"/>
      <c r="S27" s="3"/>
      <c r="T27" s="3"/>
      <c r="U27" s="58"/>
      <c r="V27" s="59"/>
      <c r="W27" s="59"/>
      <c r="X27" s="1"/>
      <c r="Y27" s="2"/>
      <c r="Z27" s="50"/>
      <c r="AA27" s="55"/>
      <c r="AB27" s="8"/>
      <c r="AC27" s="7"/>
    </row>
    <row r="28" spans="1:29">
      <c r="A28" s="18"/>
      <c r="B28" s="5"/>
      <c r="C28" s="51"/>
      <c r="D28" s="51"/>
      <c r="E28" s="51"/>
      <c r="F28" s="51"/>
      <c r="G28" s="51"/>
      <c r="H28" s="51"/>
      <c r="I28" s="52"/>
      <c r="J28" s="34"/>
      <c r="K28" s="34"/>
      <c r="L28" s="52"/>
      <c r="M28" s="52"/>
      <c r="N28" s="1"/>
      <c r="O28" s="2"/>
      <c r="P28" s="79"/>
      <c r="Q28" s="52"/>
      <c r="R28" s="52"/>
      <c r="S28" s="3"/>
      <c r="T28" s="3"/>
      <c r="U28" s="58"/>
      <c r="V28" s="59"/>
      <c r="W28" s="59"/>
      <c r="X28" s="1"/>
      <c r="Y28" s="2"/>
      <c r="Z28" s="50"/>
      <c r="AA28" s="55"/>
      <c r="AB28" s="8"/>
      <c r="AC28" s="7"/>
    </row>
    <row r="29" spans="1:29">
      <c r="A29" s="18"/>
      <c r="B29" s="5"/>
      <c r="C29" s="51"/>
      <c r="D29" s="51"/>
      <c r="E29" s="51"/>
      <c r="F29" s="51"/>
      <c r="G29" s="51"/>
      <c r="H29" s="51"/>
      <c r="I29" s="52"/>
      <c r="J29" s="34"/>
      <c r="K29" s="34"/>
      <c r="L29" s="52"/>
      <c r="M29" s="52"/>
      <c r="N29" s="1"/>
      <c r="O29" s="2"/>
      <c r="P29" s="79"/>
      <c r="Q29" s="52"/>
      <c r="R29" s="52"/>
      <c r="S29" s="3"/>
      <c r="T29" s="3"/>
      <c r="U29" s="58"/>
      <c r="V29" s="59"/>
      <c r="W29" s="59"/>
      <c r="X29" s="1"/>
      <c r="Y29" s="2"/>
      <c r="Z29" s="50"/>
      <c r="AA29" s="55"/>
      <c r="AB29" s="8"/>
      <c r="AC29" s="7"/>
    </row>
    <row r="30" spans="1:29">
      <c r="A30" s="18"/>
      <c r="B30" s="5"/>
      <c r="C30" s="51"/>
      <c r="D30" s="51"/>
      <c r="E30" s="51"/>
      <c r="F30" s="51"/>
      <c r="G30" s="51"/>
      <c r="H30" s="51"/>
      <c r="I30" s="52"/>
      <c r="J30" s="34"/>
      <c r="K30" s="34"/>
      <c r="L30" s="52"/>
      <c r="M30" s="52"/>
      <c r="N30" s="1"/>
      <c r="O30" s="2"/>
      <c r="P30" s="79"/>
      <c r="Q30" s="52"/>
      <c r="R30" s="52"/>
      <c r="S30" s="3"/>
      <c r="T30" s="3"/>
      <c r="U30" s="58"/>
      <c r="V30" s="59"/>
      <c r="W30" s="59"/>
      <c r="X30" s="1"/>
      <c r="Y30" s="2"/>
      <c r="Z30" s="50"/>
      <c r="AA30" s="55"/>
      <c r="AB30" s="8"/>
      <c r="AC30" s="7"/>
    </row>
  </sheetData>
  <mergeCells count="1">
    <mergeCell ref="C1:E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"/>
  <sheetViews>
    <sheetView tabSelected="1" workbookViewId="0">
      <selection activeCell="P16" sqref="P16"/>
    </sheetView>
  </sheetViews>
  <sheetFormatPr defaultColWidth="11.42578125" defaultRowHeight="15"/>
  <cols>
    <col min="1" max="1" width="27.42578125" customWidth="1"/>
    <col min="2" max="8" width="0" hidden="1" customWidth="1"/>
    <col min="15" max="15" width="15.42578125" customWidth="1"/>
    <col min="16" max="16" width="15.5703125" customWidth="1"/>
    <col min="22" max="22" width="13.42578125" customWidth="1"/>
    <col min="25" max="25" width="17" customWidth="1"/>
    <col min="29" max="29" width="13" customWidth="1"/>
  </cols>
  <sheetData>
    <row r="1" spans="1:29" ht="29.25" customHeight="1">
      <c r="A1" s="144" t="s">
        <v>1</v>
      </c>
      <c r="B1" s="144" t="s">
        <v>2</v>
      </c>
      <c r="C1" s="145" t="s">
        <v>3</v>
      </c>
      <c r="D1" s="145" t="s">
        <v>4</v>
      </c>
      <c r="E1" s="145" t="s">
        <v>5</v>
      </c>
      <c r="F1" s="145" t="s">
        <v>6</v>
      </c>
      <c r="G1" s="145" t="s">
        <v>7</v>
      </c>
      <c r="H1" s="145" t="s">
        <v>8</v>
      </c>
      <c r="I1" s="145" t="s">
        <v>9</v>
      </c>
      <c r="J1" s="145" t="s">
        <v>10</v>
      </c>
      <c r="K1" s="145" t="s">
        <v>11</v>
      </c>
      <c r="L1" s="145" t="s">
        <v>12</v>
      </c>
      <c r="M1" s="145" t="s">
        <v>13</v>
      </c>
      <c r="N1" s="145" t="s">
        <v>14</v>
      </c>
      <c r="O1" s="146" t="s">
        <v>15</v>
      </c>
      <c r="P1" s="145" t="s">
        <v>16</v>
      </c>
      <c r="Q1" s="145" t="s">
        <v>17</v>
      </c>
      <c r="R1" s="147" t="s">
        <v>18</v>
      </c>
      <c r="S1" s="147" t="s">
        <v>19</v>
      </c>
      <c r="T1" s="145" t="s">
        <v>20</v>
      </c>
      <c r="U1" s="145" t="s">
        <v>21</v>
      </c>
      <c r="V1" s="145" t="s">
        <v>22</v>
      </c>
      <c r="W1" s="148" t="s">
        <v>23</v>
      </c>
      <c r="X1" s="149" t="s">
        <v>24</v>
      </c>
      <c r="Y1" s="146" t="s">
        <v>69</v>
      </c>
      <c r="Z1" s="145" t="s">
        <v>26</v>
      </c>
      <c r="AA1" s="146" t="s">
        <v>27</v>
      </c>
      <c r="AB1" s="146" t="s">
        <v>28</v>
      </c>
      <c r="AC1" s="150" t="s">
        <v>29</v>
      </c>
    </row>
    <row r="2" spans="1:29" ht="15.75" customHeight="1">
      <c r="A2" s="73" t="s">
        <v>70</v>
      </c>
      <c r="B2" s="131"/>
      <c r="C2" s="132"/>
      <c r="D2" s="132"/>
      <c r="E2" s="132"/>
      <c r="F2" s="132"/>
      <c r="G2" s="132"/>
      <c r="H2" s="132"/>
      <c r="I2" s="133">
        <v>485318</v>
      </c>
      <c r="J2" s="133"/>
      <c r="K2" s="133"/>
      <c r="L2" s="133"/>
      <c r="M2" s="133"/>
      <c r="N2" s="134"/>
      <c r="O2" s="154"/>
      <c r="P2" s="133">
        <v>485318</v>
      </c>
      <c r="Q2" s="133">
        <f>P2/30</f>
        <v>16177.266666666666</v>
      </c>
      <c r="R2" s="143">
        <v>45152</v>
      </c>
      <c r="S2" s="143">
        <v>45321</v>
      </c>
      <c r="T2" s="134">
        <f>S2-R2</f>
        <v>169</v>
      </c>
      <c r="U2" s="138">
        <f>T2/30</f>
        <v>5.6333333333333337</v>
      </c>
      <c r="V2" s="138">
        <f>U2*1.25</f>
        <v>7.041666666666667</v>
      </c>
      <c r="W2" s="138"/>
      <c r="X2" s="138">
        <v>13.04</v>
      </c>
      <c r="Y2" s="135">
        <f>X2*Q2</f>
        <v>210951.55733333333</v>
      </c>
      <c r="Z2" s="133">
        <v>0</v>
      </c>
      <c r="AA2" s="135">
        <v>0</v>
      </c>
      <c r="AB2" s="139">
        <v>0</v>
      </c>
      <c r="AC2" s="155">
        <f>O2+Y2-Z2+AA2+AB2</f>
        <v>210951.55733333333</v>
      </c>
    </row>
    <row r="3" spans="1:29">
      <c r="A3" s="141" t="s">
        <v>71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33">
        <v>488759</v>
      </c>
      <c r="Q3" s="133">
        <f>P3/30</f>
        <v>16291.966666666667</v>
      </c>
      <c r="R3" s="143">
        <v>45328</v>
      </c>
      <c r="S3" s="143">
        <v>45412</v>
      </c>
      <c r="T3" s="134">
        <f>S3-R3</f>
        <v>84</v>
      </c>
      <c r="U3" s="138">
        <f>T3/30</f>
        <v>2.8</v>
      </c>
      <c r="V3" s="138">
        <f>U3*1.25</f>
        <v>3.5</v>
      </c>
      <c r="W3" s="141"/>
      <c r="X3" s="138">
        <v>4.5</v>
      </c>
      <c r="Y3" s="135">
        <f>X3*Q3</f>
        <v>73313.850000000006</v>
      </c>
      <c r="Z3" s="141"/>
      <c r="AA3" s="141"/>
      <c r="AB3" s="141"/>
      <c r="AC3" s="155">
        <f>O3+Y3-Z3+AA3+AB3</f>
        <v>73313.850000000006</v>
      </c>
    </row>
    <row r="4" spans="1:29">
      <c r="A4" s="141" t="s">
        <v>72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33">
        <v>557185</v>
      </c>
      <c r="Q4" s="133">
        <f>P4/30</f>
        <v>18572.833333333332</v>
      </c>
      <c r="R4" s="143">
        <v>45476</v>
      </c>
      <c r="S4" s="143">
        <v>45565</v>
      </c>
      <c r="T4" s="134">
        <f>S4-R4</f>
        <v>89</v>
      </c>
      <c r="U4" s="138">
        <f>T4/30</f>
        <v>2.9666666666666668</v>
      </c>
      <c r="V4" s="138">
        <f>U4*1.25</f>
        <v>3.7083333333333335</v>
      </c>
      <c r="W4" s="141"/>
      <c r="X4" s="138">
        <v>3.71</v>
      </c>
      <c r="Y4" s="135">
        <f>X4*Q4</f>
        <v>68905.211666666655</v>
      </c>
      <c r="Z4" s="156"/>
      <c r="AA4" s="156"/>
      <c r="AB4" s="156"/>
      <c r="AC4" s="155">
        <f>O4+Y4-Z4+AA4+AB4</f>
        <v>68905.211666666655</v>
      </c>
    </row>
    <row r="5" spans="1:29">
      <c r="A5" s="141" t="s">
        <v>73</v>
      </c>
      <c r="B5" s="141"/>
      <c r="C5" s="141"/>
      <c r="D5" s="141"/>
      <c r="E5" s="141"/>
      <c r="F5" s="141"/>
      <c r="G5" s="141"/>
      <c r="H5" s="141"/>
      <c r="I5" s="141"/>
      <c r="J5" s="142">
        <v>1381126</v>
      </c>
      <c r="K5" s="142">
        <v>197917</v>
      </c>
      <c r="L5" s="142">
        <v>600000</v>
      </c>
      <c r="M5" s="142">
        <f>J5+K5+L5</f>
        <v>2179043</v>
      </c>
      <c r="N5" s="141">
        <v>1</v>
      </c>
      <c r="O5" s="135">
        <f>M5*N5</f>
        <v>2179043</v>
      </c>
      <c r="P5" s="142">
        <v>1381126</v>
      </c>
      <c r="Q5" s="133">
        <f>P5/30</f>
        <v>46037.533333333333</v>
      </c>
      <c r="R5" s="143">
        <v>45132</v>
      </c>
      <c r="S5" s="143">
        <v>45602</v>
      </c>
      <c r="T5" s="134">
        <f>S5-R5</f>
        <v>470</v>
      </c>
      <c r="U5" s="138">
        <f>T5/30</f>
        <v>15.666666666666666</v>
      </c>
      <c r="V5" s="138">
        <f>U5*1.25</f>
        <v>19.583333333333332</v>
      </c>
      <c r="W5" s="138"/>
      <c r="X5" s="141">
        <v>25.58</v>
      </c>
      <c r="Y5" s="135">
        <f>X5*Q5</f>
        <v>1177640.1026666665</v>
      </c>
      <c r="Z5" s="133">
        <v>368477</v>
      </c>
      <c r="AA5" s="135"/>
      <c r="AB5" s="139"/>
      <c r="AC5" s="140">
        <f>O5+Y5-Z5+AA5+AB5</f>
        <v>2988206.1026666667</v>
      </c>
    </row>
    <row r="6" spans="1:29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3"/>
  <sheetViews>
    <sheetView workbookViewId="0">
      <selection activeCell="A23" sqref="A23"/>
    </sheetView>
  </sheetViews>
  <sheetFormatPr defaultColWidth="11.42578125" defaultRowHeight="15"/>
  <cols>
    <col min="1" max="1" width="27.85546875" customWidth="1"/>
    <col min="2" max="2" width="13.7109375" customWidth="1"/>
    <col min="4" max="9" width="0" hidden="1" customWidth="1"/>
    <col min="11" max="11" width="12" bestFit="1" customWidth="1"/>
    <col min="14" max="14" width="14.7109375" customWidth="1"/>
    <col min="15" max="15" width="13.85546875" customWidth="1"/>
    <col min="17" max="17" width="13.140625" customWidth="1"/>
  </cols>
  <sheetData>
    <row r="1" spans="1:34" s="24" customFormat="1" ht="32.25" customHeight="1">
      <c r="A1" s="24" t="s">
        <v>1</v>
      </c>
      <c r="B1" s="24" t="s">
        <v>74</v>
      </c>
      <c r="C1" s="24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6" t="s">
        <v>15</v>
      </c>
      <c r="Q1" s="27" t="s">
        <v>16</v>
      </c>
      <c r="R1" s="27" t="s">
        <v>17</v>
      </c>
      <c r="S1" s="30" t="s">
        <v>18</v>
      </c>
      <c r="T1" s="30" t="s">
        <v>19</v>
      </c>
      <c r="U1" s="27" t="s">
        <v>20</v>
      </c>
      <c r="V1" s="27" t="s">
        <v>21</v>
      </c>
      <c r="W1" s="27" t="s">
        <v>22</v>
      </c>
      <c r="X1" s="29" t="s">
        <v>23</v>
      </c>
      <c r="Y1" s="28" t="s">
        <v>24</v>
      </c>
      <c r="Z1" s="26" t="s">
        <v>25</v>
      </c>
      <c r="AA1" s="27" t="s">
        <v>26</v>
      </c>
      <c r="AB1" s="26" t="s">
        <v>27</v>
      </c>
      <c r="AC1" s="26" t="s">
        <v>28</v>
      </c>
      <c r="AD1" s="25" t="s">
        <v>29</v>
      </c>
      <c r="AE1" s="24" t="s">
        <v>30</v>
      </c>
    </row>
    <row r="2" spans="1:34" s="1" customFormat="1" ht="16.5" customHeight="1">
      <c r="A2" s="96" t="s">
        <v>75</v>
      </c>
      <c r="B2" s="101"/>
      <c r="C2" s="5"/>
      <c r="D2" s="4"/>
      <c r="E2" s="4"/>
      <c r="F2" s="4"/>
      <c r="G2" s="4"/>
      <c r="H2" s="4"/>
      <c r="I2" s="4"/>
      <c r="J2" s="9">
        <f>(I2+G2+H2)/3</f>
        <v>0</v>
      </c>
      <c r="K2" s="9"/>
      <c r="L2" s="9"/>
      <c r="M2" s="9"/>
      <c r="N2" s="9">
        <f>J2+K2+L2+M2</f>
        <v>0</v>
      </c>
      <c r="O2" s="11"/>
      <c r="P2" s="8">
        <f>N2*O2</f>
        <v>0</v>
      </c>
      <c r="Q2" s="111">
        <v>441393</v>
      </c>
      <c r="R2" s="112">
        <f>Q2/30</f>
        <v>14713.1</v>
      </c>
      <c r="S2" s="113">
        <v>45266</v>
      </c>
      <c r="T2" s="128">
        <v>45291</v>
      </c>
      <c r="U2" s="114">
        <f>T2-S2</f>
        <v>25</v>
      </c>
      <c r="V2" s="115">
        <f>U2/30</f>
        <v>0.83333333333333337</v>
      </c>
      <c r="W2" s="115">
        <f>V2*1.25</f>
        <v>1.0416666666666667</v>
      </c>
      <c r="X2" s="115"/>
      <c r="Y2" s="115">
        <v>1.04</v>
      </c>
      <c r="Z2" s="116">
        <f>Y2*R2</f>
        <v>15301.624000000002</v>
      </c>
      <c r="AA2" s="9"/>
      <c r="AB2" s="8"/>
      <c r="AC2" s="7"/>
      <c r="AD2" s="12">
        <f>P2+Z2-AA2+AB2+AC2</f>
        <v>15301.624000000002</v>
      </c>
      <c r="AE2" s="23" t="s">
        <v>32</v>
      </c>
    </row>
    <row r="3" spans="1:34" s="1" customFormat="1" ht="17.25" customHeight="1">
      <c r="A3" s="97" t="s">
        <v>76</v>
      </c>
      <c r="B3" s="95" t="s">
        <v>77</v>
      </c>
      <c r="C3" s="5"/>
      <c r="D3" s="4"/>
      <c r="E3" s="4"/>
      <c r="F3" s="4"/>
      <c r="G3" s="4"/>
      <c r="H3" s="4"/>
      <c r="I3" s="4"/>
      <c r="J3" s="9">
        <f>(I3+G3+H3)/3</f>
        <v>0</v>
      </c>
      <c r="K3" s="9"/>
      <c r="L3" s="9"/>
      <c r="M3" s="9"/>
      <c r="N3" s="9">
        <f>J3+K3+L3+M3</f>
        <v>0</v>
      </c>
      <c r="O3" s="11"/>
      <c r="P3" s="8">
        <f>N3*O3</f>
        <v>0</v>
      </c>
      <c r="Q3" s="111">
        <v>436787</v>
      </c>
      <c r="R3" s="112">
        <f>Q3/30</f>
        <v>14559.566666666668</v>
      </c>
      <c r="S3" s="113">
        <v>45266</v>
      </c>
      <c r="T3" s="128">
        <v>45291</v>
      </c>
      <c r="U3" s="114">
        <f>T3-S3</f>
        <v>25</v>
      </c>
      <c r="V3" s="115">
        <f>U3/30</f>
        <v>0.83333333333333337</v>
      </c>
      <c r="W3" s="115">
        <f>V3*1.25</f>
        <v>1.0416666666666667</v>
      </c>
      <c r="X3" s="115"/>
      <c r="Y3" s="115">
        <v>1.04</v>
      </c>
      <c r="Z3" s="116">
        <f>Y3*R3</f>
        <v>15141.949333333334</v>
      </c>
      <c r="AA3" s="9"/>
      <c r="AB3" s="8"/>
      <c r="AC3" s="7"/>
      <c r="AD3" s="12">
        <f>P3+Z3-AA3+AB3+AC3</f>
        <v>15141.949333333334</v>
      </c>
      <c r="AE3" s="23" t="s">
        <v>32</v>
      </c>
    </row>
    <row r="4" spans="1:34" s="1" customFormat="1" ht="16.5" customHeight="1">
      <c r="A4" s="96" t="s">
        <v>78</v>
      </c>
      <c r="B4" s="101"/>
      <c r="C4" s="5"/>
      <c r="D4" s="4"/>
      <c r="E4" s="4"/>
      <c r="F4" s="4"/>
      <c r="G4" s="4"/>
      <c r="H4" s="4"/>
      <c r="I4" s="4"/>
      <c r="J4" s="9">
        <f>(I4+G4+H4)/3</f>
        <v>0</v>
      </c>
      <c r="K4" s="9">
        <v>490496</v>
      </c>
      <c r="L4" s="9"/>
      <c r="M4" s="9"/>
      <c r="N4" s="9">
        <f>J4+K4+L4+M4</f>
        <v>490496</v>
      </c>
      <c r="O4" s="11"/>
      <c r="P4" s="8">
        <f>N4*O4</f>
        <v>0</v>
      </c>
      <c r="Q4" s="111">
        <v>490496</v>
      </c>
      <c r="R4" s="112">
        <f>Q4/30</f>
        <v>16349.866666666667</v>
      </c>
      <c r="S4" s="113">
        <v>45200</v>
      </c>
      <c r="T4" s="128">
        <v>45313</v>
      </c>
      <c r="U4" s="114">
        <f>T4-S4</f>
        <v>113</v>
      </c>
      <c r="V4" s="115">
        <f>U4/30</f>
        <v>3.7666666666666666</v>
      </c>
      <c r="W4" s="115">
        <f>V4*1.25</f>
        <v>4.708333333333333</v>
      </c>
      <c r="X4" s="115"/>
      <c r="Y4" s="115">
        <v>4.71</v>
      </c>
      <c r="Z4" s="116">
        <f>Y4*R4</f>
        <v>77007.872000000003</v>
      </c>
      <c r="AA4" s="9"/>
      <c r="AB4" s="8"/>
      <c r="AC4" s="7"/>
      <c r="AD4" s="12">
        <f>P4+Z4-AA4+AB4+AC4</f>
        <v>77007.872000000003</v>
      </c>
      <c r="AE4" s="23" t="s">
        <v>32</v>
      </c>
    </row>
    <row r="5" spans="1:34" s="1" customFormat="1" ht="16.5" customHeight="1">
      <c r="A5" s="96" t="s">
        <v>79</v>
      </c>
      <c r="B5" s="101"/>
      <c r="C5" s="5"/>
      <c r="D5" s="4"/>
      <c r="E5" s="4"/>
      <c r="F5" s="4"/>
      <c r="G5" s="4"/>
      <c r="H5" s="4"/>
      <c r="I5" s="4"/>
      <c r="J5" s="9">
        <f>(I5+G5+H5)/3</f>
        <v>0</v>
      </c>
      <c r="K5" s="9"/>
      <c r="L5" s="9"/>
      <c r="M5" s="9"/>
      <c r="N5" s="9"/>
      <c r="O5" s="11"/>
      <c r="P5" s="8">
        <f t="shared" ref="P5:P11" si="0">N5*O5</f>
        <v>0</v>
      </c>
      <c r="Q5" s="111">
        <v>1651106</v>
      </c>
      <c r="R5" s="112">
        <f t="shared" ref="R5:R13" si="1">Q5/30</f>
        <v>55036.866666666669</v>
      </c>
      <c r="S5" s="113">
        <v>45173</v>
      </c>
      <c r="T5" s="128">
        <v>45372</v>
      </c>
      <c r="U5" s="114">
        <f t="shared" ref="U5:U13" si="2">T5-S5</f>
        <v>199</v>
      </c>
      <c r="V5" s="115">
        <f t="shared" ref="V5:V13" si="3">U5/30</f>
        <v>6.6333333333333337</v>
      </c>
      <c r="W5" s="115">
        <f t="shared" ref="W5:W13" si="4">V5*1.25</f>
        <v>8.2916666666666679</v>
      </c>
      <c r="X5" s="115"/>
      <c r="Y5" s="115">
        <v>13.29</v>
      </c>
      <c r="Z5" s="116">
        <f t="shared" ref="Z5:Z13" si="5">Y5*R5</f>
        <v>731439.95799999998</v>
      </c>
      <c r="AA5" s="9"/>
      <c r="AB5" s="8"/>
      <c r="AC5" s="7"/>
      <c r="AD5" s="12">
        <f t="shared" ref="AD5:AD23" si="6">P5+Z5-AA5+AB5+AC5</f>
        <v>731439.95799999998</v>
      </c>
      <c r="AE5" s="23" t="s">
        <v>32</v>
      </c>
    </row>
    <row r="6" spans="1:34" s="1" customFormat="1" ht="16.5" customHeight="1">
      <c r="A6" s="98" t="s">
        <v>80</v>
      </c>
      <c r="B6" s="95" t="s">
        <v>77</v>
      </c>
      <c r="C6" s="107"/>
      <c r="D6" s="108"/>
      <c r="E6" s="108"/>
      <c r="F6" s="108"/>
      <c r="G6" s="108"/>
      <c r="H6" s="108"/>
      <c r="I6" s="108"/>
      <c r="J6" s="109">
        <f>(I6+G6+H6)/3</f>
        <v>0</v>
      </c>
      <c r="K6" s="109"/>
      <c r="L6" s="109"/>
      <c r="M6" s="109"/>
      <c r="N6" s="109"/>
      <c r="O6" s="110"/>
      <c r="P6" s="106">
        <f t="shared" si="0"/>
        <v>0</v>
      </c>
      <c r="Q6" s="117">
        <v>490498</v>
      </c>
      <c r="R6" s="118">
        <f t="shared" si="1"/>
        <v>16349.933333333332</v>
      </c>
      <c r="S6" s="119">
        <v>45108</v>
      </c>
      <c r="T6" s="129">
        <v>45351</v>
      </c>
      <c r="U6" s="120">
        <f t="shared" si="2"/>
        <v>243</v>
      </c>
      <c r="V6" s="121">
        <f t="shared" si="3"/>
        <v>8.1</v>
      </c>
      <c r="W6" s="121">
        <f t="shared" si="4"/>
        <v>10.125</v>
      </c>
      <c r="X6" s="121"/>
      <c r="Y6" s="121">
        <v>14.13</v>
      </c>
      <c r="Z6" s="122">
        <f t="shared" si="5"/>
        <v>231024.55799999999</v>
      </c>
      <c r="AA6" s="86"/>
      <c r="AB6" s="87"/>
      <c r="AC6" s="88"/>
      <c r="AD6" s="89">
        <f t="shared" si="6"/>
        <v>231024.55799999999</v>
      </c>
      <c r="AE6" s="90" t="s">
        <v>32</v>
      </c>
      <c r="AF6" s="91"/>
      <c r="AG6" s="91"/>
      <c r="AH6" s="91"/>
    </row>
    <row r="7" spans="1:34">
      <c r="A7" s="99" t="s">
        <v>81</v>
      </c>
      <c r="B7" s="9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6">
        <f t="shared" si="0"/>
        <v>0</v>
      </c>
      <c r="Q7" s="123">
        <v>440475</v>
      </c>
      <c r="R7" s="124">
        <f t="shared" si="1"/>
        <v>14682.5</v>
      </c>
      <c r="S7" s="125">
        <v>45306</v>
      </c>
      <c r="T7" s="130">
        <v>45335</v>
      </c>
      <c r="U7" s="114">
        <f t="shared" si="2"/>
        <v>29</v>
      </c>
      <c r="V7" s="115">
        <f t="shared" si="3"/>
        <v>0.96666666666666667</v>
      </c>
      <c r="W7" s="115">
        <f t="shared" si="4"/>
        <v>1.2083333333333333</v>
      </c>
      <c r="X7" s="123"/>
      <c r="Y7" s="115">
        <v>1.21</v>
      </c>
      <c r="Z7" s="116">
        <f t="shared" si="5"/>
        <v>17765.825000000001</v>
      </c>
      <c r="AA7" s="1"/>
      <c r="AB7" s="1"/>
      <c r="AC7" s="1"/>
      <c r="AD7" s="12">
        <f t="shared" si="6"/>
        <v>17765.825000000001</v>
      </c>
      <c r="AE7" s="1"/>
      <c r="AF7" s="1"/>
      <c r="AG7" s="1"/>
      <c r="AH7" s="1"/>
    </row>
    <row r="8" spans="1:34">
      <c r="A8" s="100" t="s">
        <v>82</v>
      </c>
      <c r="B8" s="95" t="s">
        <v>77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6">
        <f t="shared" si="0"/>
        <v>0</v>
      </c>
      <c r="Q8" s="126">
        <v>436310</v>
      </c>
      <c r="R8" s="124">
        <f t="shared" si="1"/>
        <v>14543.666666666666</v>
      </c>
      <c r="S8" s="125">
        <v>45299</v>
      </c>
      <c r="T8" s="130">
        <v>45336</v>
      </c>
      <c r="U8" s="114">
        <f t="shared" si="2"/>
        <v>37</v>
      </c>
      <c r="V8" s="115">
        <f t="shared" si="3"/>
        <v>1.2333333333333334</v>
      </c>
      <c r="W8" s="115">
        <f t="shared" si="4"/>
        <v>1.5416666666666667</v>
      </c>
      <c r="X8" s="123"/>
      <c r="Y8" s="115">
        <v>1.54</v>
      </c>
      <c r="Z8" s="116">
        <f t="shared" si="5"/>
        <v>22397.246666666666</v>
      </c>
      <c r="AA8" s="1"/>
      <c r="AB8" s="1"/>
      <c r="AC8" s="1">
        <v>32298</v>
      </c>
      <c r="AD8" s="12">
        <f t="shared" si="6"/>
        <v>54695.246666666666</v>
      </c>
      <c r="AE8" s="1"/>
      <c r="AF8" s="1"/>
      <c r="AG8" s="1"/>
      <c r="AH8" s="1"/>
    </row>
    <row r="9" spans="1:34">
      <c r="A9" s="100" t="s">
        <v>83</v>
      </c>
      <c r="B9" s="95" t="s">
        <v>77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6">
        <f t="shared" si="0"/>
        <v>0</v>
      </c>
      <c r="Q9" s="126">
        <v>441447</v>
      </c>
      <c r="R9" s="124">
        <f t="shared" si="1"/>
        <v>14714.9</v>
      </c>
      <c r="S9" s="125">
        <v>45266</v>
      </c>
      <c r="T9" s="130">
        <v>45336</v>
      </c>
      <c r="U9" s="114">
        <f t="shared" si="2"/>
        <v>70</v>
      </c>
      <c r="V9" s="115">
        <f t="shared" si="3"/>
        <v>2.3333333333333335</v>
      </c>
      <c r="W9" s="115">
        <f t="shared" si="4"/>
        <v>2.916666666666667</v>
      </c>
      <c r="X9" s="123"/>
      <c r="Y9" s="123">
        <v>5.92</v>
      </c>
      <c r="Z9" s="116">
        <f t="shared" si="5"/>
        <v>87112.207999999999</v>
      </c>
      <c r="AA9" s="1"/>
      <c r="AB9" s="1"/>
      <c r="AC9" s="1">
        <v>30667</v>
      </c>
      <c r="AD9" s="12">
        <f t="shared" si="6"/>
        <v>117779.208</v>
      </c>
      <c r="AE9" s="1"/>
      <c r="AF9" s="1"/>
      <c r="AG9" s="1"/>
      <c r="AH9" s="1"/>
    </row>
    <row r="10" spans="1:34">
      <c r="A10" s="99" t="s">
        <v>84</v>
      </c>
      <c r="B10" s="9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06">
        <f t="shared" si="0"/>
        <v>0</v>
      </c>
      <c r="Q10" s="126">
        <v>441393</v>
      </c>
      <c r="R10" s="124">
        <f t="shared" si="1"/>
        <v>14713.1</v>
      </c>
      <c r="S10" s="125">
        <v>45266</v>
      </c>
      <c r="T10" s="130">
        <v>45336</v>
      </c>
      <c r="U10" s="114">
        <f t="shared" si="2"/>
        <v>70</v>
      </c>
      <c r="V10" s="115">
        <f t="shared" si="3"/>
        <v>2.3333333333333335</v>
      </c>
      <c r="W10" s="115">
        <f t="shared" si="4"/>
        <v>2.916666666666667</v>
      </c>
      <c r="X10" s="123"/>
      <c r="Y10" s="123">
        <v>5.92</v>
      </c>
      <c r="Z10" s="116">
        <f t="shared" si="5"/>
        <v>87101.551999999996</v>
      </c>
      <c r="AA10" s="1"/>
      <c r="AB10" s="1"/>
      <c r="AC10" s="1">
        <v>30665</v>
      </c>
      <c r="AD10" s="12">
        <f t="shared" si="6"/>
        <v>117766.552</v>
      </c>
      <c r="AE10" s="1"/>
      <c r="AF10" s="1"/>
      <c r="AG10" s="1"/>
      <c r="AH10" s="1"/>
    </row>
    <row r="11" spans="1:34">
      <c r="A11" s="97" t="s">
        <v>85</v>
      </c>
      <c r="B11" s="95" t="s">
        <v>77</v>
      </c>
      <c r="C11" s="5"/>
      <c r="D11" s="51"/>
      <c r="E11" s="51"/>
      <c r="F11" s="51"/>
      <c r="G11" s="51"/>
      <c r="H11" s="51"/>
      <c r="I11" s="51"/>
      <c r="J11" s="52"/>
      <c r="K11" s="52"/>
      <c r="L11" s="52"/>
      <c r="M11" s="52"/>
      <c r="N11" s="52"/>
      <c r="O11" s="1"/>
      <c r="P11" s="106">
        <f t="shared" si="0"/>
        <v>0</v>
      </c>
      <c r="Q11" s="124">
        <v>485320</v>
      </c>
      <c r="R11" s="124">
        <f t="shared" si="1"/>
        <v>16177.333333333334</v>
      </c>
      <c r="S11" s="127">
        <v>45238</v>
      </c>
      <c r="T11" s="130">
        <v>45336</v>
      </c>
      <c r="U11" s="114">
        <f t="shared" si="2"/>
        <v>98</v>
      </c>
      <c r="V11" s="115">
        <f t="shared" si="3"/>
        <v>3.2666666666666666</v>
      </c>
      <c r="W11" s="115">
        <f t="shared" si="4"/>
        <v>4.083333333333333</v>
      </c>
      <c r="X11" s="123"/>
      <c r="Y11" s="115">
        <v>6.08</v>
      </c>
      <c r="Z11" s="116">
        <f t="shared" si="5"/>
        <v>98358.186666666676</v>
      </c>
      <c r="AA11" s="1"/>
      <c r="AB11" s="1"/>
      <c r="AC11" s="1">
        <v>350002</v>
      </c>
      <c r="AD11" s="12">
        <f t="shared" si="6"/>
        <v>448360.18666666665</v>
      </c>
      <c r="AE11" s="1"/>
      <c r="AF11" s="1"/>
      <c r="AG11" s="1"/>
      <c r="AH11" s="1"/>
    </row>
    <row r="12" spans="1:34">
      <c r="A12" s="98" t="s">
        <v>86</v>
      </c>
      <c r="B12" s="105" t="s">
        <v>77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24">
        <v>488878</v>
      </c>
      <c r="R12" s="124">
        <f t="shared" si="1"/>
        <v>16295.933333333332</v>
      </c>
      <c r="S12" s="125">
        <v>45266</v>
      </c>
      <c r="T12" s="130">
        <v>45345</v>
      </c>
      <c r="U12" s="123">
        <f t="shared" si="2"/>
        <v>79</v>
      </c>
      <c r="V12" s="115">
        <f t="shared" si="3"/>
        <v>2.6333333333333333</v>
      </c>
      <c r="W12" s="115">
        <f t="shared" si="4"/>
        <v>3.2916666666666665</v>
      </c>
      <c r="X12" s="123"/>
      <c r="Y12" s="123">
        <v>5.29</v>
      </c>
      <c r="Z12" s="116">
        <f t="shared" si="5"/>
        <v>86205.487333333323</v>
      </c>
      <c r="AA12" s="1"/>
      <c r="AB12" s="1"/>
      <c r="AC12" s="1"/>
      <c r="AD12" s="12">
        <f t="shared" si="6"/>
        <v>86205.487333333323</v>
      </c>
      <c r="AE12" s="1"/>
      <c r="AF12" s="1"/>
      <c r="AG12" s="1"/>
      <c r="AH12" s="1"/>
    </row>
    <row r="13" spans="1:34">
      <c r="A13" s="95" t="s">
        <v>87</v>
      </c>
      <c r="B13" s="95" t="s">
        <v>77</v>
      </c>
      <c r="C13" s="10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24">
        <v>485318</v>
      </c>
      <c r="R13" s="124">
        <f t="shared" si="1"/>
        <v>16177.266666666666</v>
      </c>
      <c r="S13" s="125">
        <v>45238</v>
      </c>
      <c r="T13" s="130">
        <v>45351</v>
      </c>
      <c r="U13" s="123">
        <f t="shared" si="2"/>
        <v>113</v>
      </c>
      <c r="V13" s="115">
        <f t="shared" si="3"/>
        <v>3.7666666666666666</v>
      </c>
      <c r="W13" s="115">
        <f t="shared" si="4"/>
        <v>4.708333333333333</v>
      </c>
      <c r="X13" s="123"/>
      <c r="Y13" s="123">
        <v>6.71</v>
      </c>
      <c r="Z13" s="116">
        <f t="shared" si="5"/>
        <v>108549.45933333333</v>
      </c>
      <c r="AA13" s="1"/>
      <c r="AB13" s="1"/>
      <c r="AC13" s="1"/>
      <c r="AD13" s="12">
        <f t="shared" si="6"/>
        <v>108549.45933333333</v>
      </c>
      <c r="AE13" s="1"/>
      <c r="AF13" s="1"/>
      <c r="AG13" s="1"/>
      <c r="AH13" s="1"/>
    </row>
    <row r="14" spans="1:34">
      <c r="A14" s="103" t="s">
        <v>88</v>
      </c>
      <c r="B14" s="103" t="s">
        <v>77</v>
      </c>
      <c r="C14" s="10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24"/>
      <c r="R14" s="124"/>
      <c r="S14" s="125"/>
      <c r="T14" s="130"/>
      <c r="U14" s="123"/>
      <c r="V14" s="115"/>
      <c r="W14" s="115"/>
      <c r="X14" s="123"/>
      <c r="Y14" s="123"/>
      <c r="Z14" s="116">
        <f t="shared" ref="Z14:Z23" si="7">Y14*R14</f>
        <v>0</v>
      </c>
      <c r="AA14" s="1"/>
      <c r="AB14" s="1"/>
      <c r="AC14" s="1"/>
      <c r="AD14" s="12">
        <f t="shared" si="6"/>
        <v>0</v>
      </c>
      <c r="AE14" s="1"/>
      <c r="AF14" s="1"/>
      <c r="AG14" s="1"/>
      <c r="AH14" s="1"/>
    </row>
    <row r="15" spans="1:34">
      <c r="A15" s="103" t="s">
        <v>89</v>
      </c>
      <c r="B15" s="103" t="s">
        <v>77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24"/>
      <c r="R15" s="124"/>
      <c r="S15" s="125"/>
      <c r="T15" s="130"/>
      <c r="U15" s="123"/>
      <c r="V15" s="115"/>
      <c r="W15" s="115"/>
      <c r="X15" s="123"/>
      <c r="Y15" s="123"/>
      <c r="Z15" s="116">
        <f t="shared" si="7"/>
        <v>0</v>
      </c>
      <c r="AA15" s="1"/>
      <c r="AB15" s="1"/>
      <c r="AC15" s="1"/>
      <c r="AD15" s="12">
        <f t="shared" si="6"/>
        <v>0</v>
      </c>
      <c r="AE15" s="1"/>
    </row>
    <row r="16" spans="1:34">
      <c r="A16" s="103" t="s">
        <v>90</v>
      </c>
      <c r="B16" s="103" t="s">
        <v>77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24"/>
      <c r="R16" s="124"/>
      <c r="S16" s="125"/>
      <c r="T16" s="130"/>
      <c r="U16" s="123"/>
      <c r="V16" s="115"/>
      <c r="W16" s="115"/>
      <c r="X16" s="123"/>
      <c r="Y16" s="123"/>
      <c r="Z16" s="116">
        <f t="shared" si="7"/>
        <v>0</v>
      </c>
      <c r="AA16" s="1"/>
      <c r="AB16" s="1"/>
      <c r="AC16" s="1"/>
      <c r="AD16" s="12">
        <f t="shared" si="6"/>
        <v>0</v>
      </c>
      <c r="AE16" s="1"/>
    </row>
    <row r="17" spans="1:31">
      <c r="A17" s="103" t="s">
        <v>91</v>
      </c>
      <c r="B17" s="103" t="s">
        <v>77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24"/>
      <c r="R17" s="124"/>
      <c r="S17" s="125"/>
      <c r="T17" s="130"/>
      <c r="U17" s="123"/>
      <c r="V17" s="115"/>
      <c r="W17" s="115"/>
      <c r="X17" s="123"/>
      <c r="Y17" s="123"/>
      <c r="Z17" s="116">
        <f t="shared" si="7"/>
        <v>0</v>
      </c>
      <c r="AA17" s="1"/>
      <c r="AB17" s="1"/>
      <c r="AC17" s="1"/>
      <c r="AD17" s="12">
        <f t="shared" si="6"/>
        <v>0</v>
      </c>
      <c r="AE17" s="1"/>
    </row>
    <row r="18" spans="1:31">
      <c r="A18" s="102" t="s">
        <v>68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24">
        <v>984999</v>
      </c>
      <c r="R18" s="124">
        <f t="shared" ref="R18" si="8">Q18/30</f>
        <v>32833.300000000003</v>
      </c>
      <c r="S18" s="125">
        <v>45200</v>
      </c>
      <c r="T18" s="130">
        <v>45381</v>
      </c>
      <c r="U18" s="123">
        <f t="shared" ref="U18" si="9">T18-S18</f>
        <v>181</v>
      </c>
      <c r="V18" s="115">
        <f t="shared" ref="V18" si="10">U18/30</f>
        <v>6.0333333333333332</v>
      </c>
      <c r="W18" s="115">
        <f t="shared" ref="W18" si="11">V18*1.25</f>
        <v>7.5416666666666661</v>
      </c>
      <c r="X18" s="123"/>
      <c r="Y18" s="123">
        <v>10.54</v>
      </c>
      <c r="Z18" s="116">
        <f t="shared" ref="Z18" si="12">Y18*R18</f>
        <v>346062.98200000002</v>
      </c>
      <c r="AA18" s="1"/>
      <c r="AB18" s="1"/>
      <c r="AC18" s="1"/>
      <c r="AD18" s="12">
        <f t="shared" si="6"/>
        <v>346062.98200000002</v>
      </c>
      <c r="AE18" s="1"/>
    </row>
    <row r="19" spans="1:31">
      <c r="A19" s="102" t="s">
        <v>92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24">
        <v>639526</v>
      </c>
      <c r="R19" s="124">
        <f t="shared" ref="R19:R23" si="13">Q19/30</f>
        <v>21317.533333333333</v>
      </c>
      <c r="S19" s="125">
        <v>45266</v>
      </c>
      <c r="T19" s="130">
        <v>45381</v>
      </c>
      <c r="U19" s="123">
        <f t="shared" ref="U19:U23" si="14">T19-S19</f>
        <v>115</v>
      </c>
      <c r="V19" s="115">
        <f t="shared" ref="V19:V23" si="15">U19/30</f>
        <v>3.8333333333333335</v>
      </c>
      <c r="W19" s="115">
        <f t="shared" ref="W19:W23" si="16">V19*1.25</f>
        <v>4.791666666666667</v>
      </c>
      <c r="X19" s="123"/>
      <c r="Y19" s="123">
        <v>5.79</v>
      </c>
      <c r="Z19" s="116">
        <f t="shared" si="7"/>
        <v>123428.518</v>
      </c>
      <c r="AA19" s="1"/>
      <c r="AB19" s="1"/>
      <c r="AC19" s="1"/>
      <c r="AD19" s="12">
        <f t="shared" si="6"/>
        <v>123428.518</v>
      </c>
      <c r="AE19" s="1"/>
    </row>
    <row r="20" spans="1:31">
      <c r="A20" s="102" t="s">
        <v>93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24">
        <v>587300</v>
      </c>
      <c r="R20" s="124">
        <f t="shared" si="13"/>
        <v>19576.666666666668</v>
      </c>
      <c r="S20" s="125">
        <v>45266</v>
      </c>
      <c r="T20" s="130">
        <v>45381</v>
      </c>
      <c r="U20" s="123">
        <f t="shared" si="14"/>
        <v>115</v>
      </c>
      <c r="V20" s="115">
        <f t="shared" si="15"/>
        <v>3.8333333333333335</v>
      </c>
      <c r="W20" s="115">
        <f t="shared" si="16"/>
        <v>4.791666666666667</v>
      </c>
      <c r="X20" s="123"/>
      <c r="Y20" s="123">
        <v>5.79</v>
      </c>
      <c r="Z20" s="116">
        <f t="shared" si="7"/>
        <v>113348.90000000001</v>
      </c>
      <c r="AA20" s="1"/>
      <c r="AB20" s="1"/>
      <c r="AC20" s="1"/>
      <c r="AD20" s="12">
        <f t="shared" si="6"/>
        <v>113348.90000000001</v>
      </c>
      <c r="AE20" s="1"/>
    </row>
    <row r="21" spans="1:31">
      <c r="A21" s="102" t="s">
        <v>94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24">
        <v>1051134</v>
      </c>
      <c r="R21" s="124">
        <f t="shared" si="13"/>
        <v>35037.800000000003</v>
      </c>
      <c r="S21" s="125">
        <v>45231</v>
      </c>
      <c r="T21" s="130">
        <v>45381</v>
      </c>
      <c r="U21" s="123">
        <f t="shared" si="14"/>
        <v>150</v>
      </c>
      <c r="V21" s="115">
        <f t="shared" si="15"/>
        <v>5</v>
      </c>
      <c r="W21" s="115">
        <f t="shared" si="16"/>
        <v>6.25</v>
      </c>
      <c r="X21" s="123"/>
      <c r="Y21" s="123">
        <v>8.25</v>
      </c>
      <c r="Z21" s="116">
        <f t="shared" si="7"/>
        <v>289061.85000000003</v>
      </c>
      <c r="AA21" s="1"/>
      <c r="AB21" s="1"/>
      <c r="AC21" s="1"/>
      <c r="AD21" s="12">
        <f t="shared" si="6"/>
        <v>289061.85000000003</v>
      </c>
      <c r="AE21" s="1"/>
    </row>
    <row r="22" spans="1:31">
      <c r="A22" s="102" t="s">
        <v>95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24">
        <v>539480</v>
      </c>
      <c r="R22" s="124">
        <f t="shared" si="13"/>
        <v>17982.666666666668</v>
      </c>
      <c r="S22" s="125">
        <v>45341</v>
      </c>
      <c r="T22" s="130">
        <v>45381</v>
      </c>
      <c r="U22" s="123">
        <f t="shared" si="14"/>
        <v>40</v>
      </c>
      <c r="V22" s="115">
        <f t="shared" si="15"/>
        <v>1.3333333333333333</v>
      </c>
      <c r="W22" s="115">
        <f t="shared" si="16"/>
        <v>1.6666666666666665</v>
      </c>
      <c r="X22" s="123"/>
      <c r="Y22" s="123">
        <v>2.67</v>
      </c>
      <c r="Z22" s="116">
        <f t="shared" si="7"/>
        <v>48013.72</v>
      </c>
      <c r="AA22" s="1"/>
      <c r="AB22" s="1"/>
      <c r="AC22" s="1"/>
      <c r="AD22" s="12">
        <f t="shared" si="6"/>
        <v>48013.72</v>
      </c>
      <c r="AE22" s="1"/>
    </row>
    <row r="23" spans="1:31">
      <c r="A23" s="102" t="s">
        <v>96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24">
        <v>539546</v>
      </c>
      <c r="R23" s="124">
        <f t="shared" si="13"/>
        <v>17984.866666666665</v>
      </c>
      <c r="S23" s="125">
        <v>45341</v>
      </c>
      <c r="T23" s="130">
        <v>45381</v>
      </c>
      <c r="U23" s="123">
        <f t="shared" si="14"/>
        <v>40</v>
      </c>
      <c r="V23" s="115">
        <f t="shared" si="15"/>
        <v>1.3333333333333333</v>
      </c>
      <c r="W23" s="115">
        <f t="shared" si="16"/>
        <v>1.6666666666666665</v>
      </c>
      <c r="X23" s="123"/>
      <c r="Y23" s="123">
        <v>2.67</v>
      </c>
      <c r="Z23" s="116">
        <f t="shared" si="7"/>
        <v>48019.593999999997</v>
      </c>
      <c r="AA23" s="1"/>
      <c r="AB23" s="1"/>
      <c r="AC23" s="1"/>
      <c r="AD23" s="12">
        <f t="shared" si="6"/>
        <v>48019.593999999997</v>
      </c>
      <c r="AE23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7"/>
  <sheetViews>
    <sheetView topLeftCell="D1" workbookViewId="0">
      <selection activeCell="J3" sqref="J3:AC3"/>
    </sheetView>
  </sheetViews>
  <sheetFormatPr defaultColWidth="11.42578125" defaultRowHeight="15"/>
  <cols>
    <col min="1" max="1" width="29" customWidth="1"/>
    <col min="15" max="15" width="15.5703125" customWidth="1"/>
    <col min="21" max="21" width="13.28515625" customWidth="1"/>
    <col min="25" max="25" width="14.140625" customWidth="1"/>
    <col min="27" max="27" width="12.42578125" bestFit="1" customWidth="1"/>
    <col min="29" max="29" width="13.7109375" customWidth="1"/>
  </cols>
  <sheetData>
    <row r="1" spans="1:29" ht="30" customHeight="1">
      <c r="A1" s="144" t="s">
        <v>1</v>
      </c>
      <c r="B1" s="144" t="s">
        <v>2</v>
      </c>
      <c r="C1" s="145" t="s">
        <v>3</v>
      </c>
      <c r="D1" s="145" t="s">
        <v>4</v>
      </c>
      <c r="E1" s="145" t="s">
        <v>5</v>
      </c>
      <c r="F1" s="145" t="s">
        <v>6</v>
      </c>
      <c r="G1" s="145" t="s">
        <v>7</v>
      </c>
      <c r="H1" s="145" t="s">
        <v>8</v>
      </c>
      <c r="I1" s="145" t="s">
        <v>9</v>
      </c>
      <c r="J1" s="145" t="s">
        <v>10</v>
      </c>
      <c r="K1" s="145" t="s">
        <v>11</v>
      </c>
      <c r="L1" s="145" t="s">
        <v>12</v>
      </c>
      <c r="M1" s="145" t="s">
        <v>13</v>
      </c>
      <c r="N1" s="145" t="s">
        <v>14</v>
      </c>
      <c r="O1" s="146" t="s">
        <v>15</v>
      </c>
      <c r="P1" s="145" t="s">
        <v>16</v>
      </c>
      <c r="Q1" s="145" t="s">
        <v>17</v>
      </c>
      <c r="R1" s="147" t="s">
        <v>18</v>
      </c>
      <c r="S1" s="147" t="s">
        <v>19</v>
      </c>
      <c r="T1" s="145" t="s">
        <v>20</v>
      </c>
      <c r="U1" s="145" t="s">
        <v>21</v>
      </c>
      <c r="V1" s="145" t="s">
        <v>22</v>
      </c>
      <c r="W1" s="148" t="s">
        <v>23</v>
      </c>
      <c r="X1" s="149" t="s">
        <v>24</v>
      </c>
      <c r="Y1" s="146" t="s">
        <v>25</v>
      </c>
      <c r="Z1" s="145" t="s">
        <v>26</v>
      </c>
      <c r="AA1" s="146" t="s">
        <v>27</v>
      </c>
      <c r="AB1" s="146" t="s">
        <v>28</v>
      </c>
      <c r="AC1" s="150" t="s">
        <v>29</v>
      </c>
    </row>
    <row r="2" spans="1:29">
      <c r="A2" s="151" t="s">
        <v>97</v>
      </c>
      <c r="B2" s="131"/>
      <c r="C2" s="132"/>
      <c r="D2" s="132"/>
      <c r="E2" s="132"/>
      <c r="F2" s="132"/>
      <c r="G2" s="132"/>
      <c r="H2" s="132"/>
      <c r="I2" s="133">
        <f>(H2+F2+G2)/3</f>
        <v>0</v>
      </c>
      <c r="J2" s="133"/>
      <c r="K2" s="133"/>
      <c r="L2" s="133"/>
      <c r="M2" s="133">
        <f>I2+J2+K2+L2</f>
        <v>0</v>
      </c>
      <c r="N2" s="134"/>
      <c r="O2" s="135">
        <f>M2*N2</f>
        <v>0</v>
      </c>
      <c r="P2" s="136">
        <v>582383</v>
      </c>
      <c r="Q2" s="133">
        <f>P2/30</f>
        <v>19412.766666666666</v>
      </c>
      <c r="R2" s="21">
        <v>45264</v>
      </c>
      <c r="S2" s="137">
        <v>45327</v>
      </c>
      <c r="T2" s="134">
        <f>S2-R2</f>
        <v>63</v>
      </c>
      <c r="U2" s="138">
        <f>T2/30</f>
        <v>2.1</v>
      </c>
      <c r="V2" s="138">
        <f>U2*1.25</f>
        <v>2.625</v>
      </c>
      <c r="W2" s="138"/>
      <c r="X2" s="138">
        <v>3</v>
      </c>
      <c r="Y2" s="135">
        <f>X2*Q2</f>
        <v>58238.3</v>
      </c>
      <c r="Z2" s="133"/>
      <c r="AA2" s="135"/>
      <c r="AB2" s="139">
        <v>85000</v>
      </c>
      <c r="AC2" s="140">
        <f>O2+Y2-Z2+AA2+AB2</f>
        <v>143238.29999999999</v>
      </c>
    </row>
    <row r="3" spans="1:29">
      <c r="A3" s="152" t="s">
        <v>98</v>
      </c>
      <c r="B3" s="141"/>
      <c r="C3" s="141"/>
      <c r="D3" s="141"/>
      <c r="E3" s="141"/>
      <c r="F3" s="141"/>
      <c r="G3" s="141"/>
      <c r="H3" s="141"/>
      <c r="I3" s="141"/>
      <c r="J3" s="142">
        <v>3736899</v>
      </c>
      <c r="K3" s="142">
        <v>182083</v>
      </c>
      <c r="L3" s="142">
        <v>924000</v>
      </c>
      <c r="M3" s="142">
        <f>J3+K3+L3</f>
        <v>4842982</v>
      </c>
      <c r="N3" s="141">
        <v>1</v>
      </c>
      <c r="O3" s="135">
        <f>M3*N3</f>
        <v>4842982</v>
      </c>
      <c r="P3" s="142">
        <v>3736899</v>
      </c>
      <c r="Q3" s="133">
        <f>P3/30</f>
        <v>124563.3</v>
      </c>
      <c r="R3" s="143">
        <v>45139</v>
      </c>
      <c r="S3" s="143">
        <v>45534</v>
      </c>
      <c r="T3" s="134">
        <f>S3-R3</f>
        <v>395</v>
      </c>
      <c r="U3" s="138">
        <f>T3/30</f>
        <v>13.166666666666666</v>
      </c>
      <c r="V3" s="138">
        <f>U3*1.25</f>
        <v>16.458333333333332</v>
      </c>
      <c r="W3" s="138">
        <v>13</v>
      </c>
      <c r="X3" s="141">
        <v>3.46</v>
      </c>
      <c r="Y3" s="135">
        <f>X3*Q3</f>
        <v>430989.01799999998</v>
      </c>
      <c r="Z3" s="133">
        <v>718993</v>
      </c>
      <c r="AA3" s="135"/>
      <c r="AB3" s="139"/>
      <c r="AC3" s="140">
        <f>O3+Y3-Z3+AA3+AB3</f>
        <v>4554978.0180000002</v>
      </c>
    </row>
    <row r="4" spans="1:29">
      <c r="A4" s="152" t="s">
        <v>99</v>
      </c>
      <c r="B4" s="141"/>
      <c r="C4" s="141"/>
      <c r="D4" s="141"/>
      <c r="E4" s="141"/>
      <c r="F4" s="141"/>
      <c r="G4" s="141"/>
      <c r="H4" s="141"/>
      <c r="I4" s="141"/>
      <c r="J4" s="142">
        <v>3741506</v>
      </c>
      <c r="K4" s="142">
        <v>182083</v>
      </c>
      <c r="L4" s="142">
        <v>930000</v>
      </c>
      <c r="M4" s="142">
        <f>J4+K4+L4</f>
        <v>4853589</v>
      </c>
      <c r="N4" s="141">
        <v>2</v>
      </c>
      <c r="O4" s="135">
        <f>M4*N4</f>
        <v>9707178</v>
      </c>
      <c r="P4" s="142">
        <v>3741506</v>
      </c>
      <c r="Q4" s="133">
        <f>P4/30</f>
        <v>124716.86666666667</v>
      </c>
      <c r="R4" s="143">
        <v>44837</v>
      </c>
      <c r="S4" s="143">
        <v>45534</v>
      </c>
      <c r="T4" s="134">
        <f>S4-R4</f>
        <v>697</v>
      </c>
      <c r="U4" s="138">
        <f>T4/30</f>
        <v>23.233333333333334</v>
      </c>
      <c r="V4" s="138">
        <f>U4*1.25</f>
        <v>29.041666666666668</v>
      </c>
      <c r="W4" s="138"/>
      <c r="X4" s="141">
        <v>43.17</v>
      </c>
      <c r="Y4" s="135">
        <f>X4*Q4</f>
        <v>5384027.1340000005</v>
      </c>
      <c r="Z4" s="133">
        <v>456151</v>
      </c>
      <c r="AA4" s="135"/>
      <c r="AB4" s="139"/>
      <c r="AC4" s="140">
        <f>O4+Y4-Z4+AA4+AB4</f>
        <v>14635054.134</v>
      </c>
    </row>
    <row r="5" spans="1:29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2">
        <v>3741506</v>
      </c>
      <c r="Q5" s="133">
        <f>P5/30</f>
        <v>124716.86666666667</v>
      </c>
      <c r="R5" s="143">
        <v>45292</v>
      </c>
      <c r="S5" s="143">
        <v>45534</v>
      </c>
      <c r="T5" s="141">
        <f>S5-R5</f>
        <v>242</v>
      </c>
      <c r="U5" s="138">
        <f>T5/30</f>
        <v>8.0666666666666664</v>
      </c>
      <c r="V5" s="138">
        <f>U5*1.25</f>
        <v>10.083333333333332</v>
      </c>
      <c r="W5" s="141"/>
      <c r="X5" s="141">
        <v>14.08</v>
      </c>
      <c r="Y5" s="135">
        <f>X5*Q5</f>
        <v>1756013.4826666666</v>
      </c>
      <c r="Z5" s="141"/>
      <c r="AA5" s="141"/>
      <c r="AB5" s="141"/>
      <c r="AC5" s="140">
        <f>O5+Y5-Z5+AA5+AB5</f>
        <v>1756013.4826666666</v>
      </c>
    </row>
    <row r="6" spans="1:29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LORENA HERNANDEZ</cp:lastModifiedBy>
  <cp:revision/>
  <dcterms:created xsi:type="dcterms:W3CDTF">2023-08-31T17:14:19Z</dcterms:created>
  <dcterms:modified xsi:type="dcterms:W3CDTF">2024-10-04T17:51:53Z</dcterms:modified>
  <cp:category/>
  <cp:contentStatus/>
</cp:coreProperties>
</file>