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7449\EXCELCNV\712f6042-ebf3-4686-8758-9fd8ec3c2b73\"/>
    </mc:Choice>
  </mc:AlternateContent>
  <xr:revisionPtr revIDLastSave="5" documentId="8_{9BC86E34-A7B3-43A5-A7CA-BAC7DDEF26C8}" xr6:coauthVersionLast="47" xr6:coauthVersionMax="47" xr10:uidLastSave="{ACFA4648-B35D-4013-BA45-59671641DC05}"/>
  <bookViews>
    <workbookView xWindow="-60" yWindow="-60" windowWidth="15480" windowHeight="11640" firstSheet="1" activeTab="1" xr2:uid="{B9FC7B54-A8F8-4B15-8289-22FEAA610A9F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4A869636-48AB-4376-8D72-63B7079E6630}">
      <text>
        <r>
          <rPr>
            <b/>
            <sz val="8"/>
            <color indexed="8"/>
            <rFont val="Tahoma"/>
            <family val="2"/>
          </rPr>
          <t>Ingrese RUT Empresa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6" authorId="0" shapeId="0" xr:uid="{5FB82975-BFAE-4FBB-A72D-1635A265DAC0}">
      <text>
        <r>
          <rPr>
            <b/>
            <sz val="8"/>
            <color indexed="8"/>
            <rFont val="Tahoma"/>
            <family val="2"/>
          </rPr>
          <t>Seleccione Producto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" authorId="0" shapeId="0" xr:uid="{F81FD38F-DF74-4B3E-B7E1-56630AEDCEEC}">
      <text>
        <r>
          <rPr>
            <b/>
            <sz val="8"/>
            <color indexed="8"/>
            <rFont val="Tahoma"/>
            <family val="2"/>
          </rPr>
          <t>Seleccione Tipo de Servicio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9" authorId="0" shapeId="0" xr:uid="{7B5D3CAB-6D32-40E8-BD54-E2438F15A04C}">
      <text>
        <r>
          <rPr>
            <b/>
            <sz val="8"/>
            <color indexed="8"/>
            <rFont val="Tahoma"/>
            <family val="2"/>
          </rPr>
          <t>Ingrese Número Cuenta de Cargo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J14" authorId="0" shapeId="0" xr:uid="{AAE94E69-363F-445C-B329-945883A1817E}">
      <text>
        <r>
          <rPr>
            <b/>
            <sz val="8"/>
            <color indexed="8"/>
            <rFont val="Tahoma"/>
            <family val="2"/>
          </rPr>
          <t xml:space="preserve">Glosa Destino solo se reflejará en pagos que se realicen a Itaú.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<sst xmlns="http://schemas.openxmlformats.org/spreadsheetml/2006/main" count="222" uniqueCount="91">
  <si>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</si>
  <si>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</si>
  <si>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</si>
  <si>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</si>
  <si>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</si>
  <si>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</si>
  <si>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</si>
  <si>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</si>
  <si>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</si>
  <si>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</si>
  <si>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</si>
  <si>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</si>
  <si>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</si>
  <si>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</si>
  <si>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</si>
  <si>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</si>
  <si>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</si>
  <si>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</si>
  <si>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</si>
  <si>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</si>
  <si>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</si>
  <si>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</si>
  <si>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</si>
  <si>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REM OFC 06.2024</t>
  </si>
  <si>
    <t>Permite Abono</t>
  </si>
  <si>
    <t>ROMULO AUGUSTO BRUNA MORALES</t>
  </si>
  <si>
    <t>Abono en cuenta</t>
  </si>
  <si>
    <t>CHILE EDWARDS</t>
  </si>
  <si>
    <t>FINANZAS@INVERSIONESCGL.CL</t>
  </si>
  <si>
    <t>PIERO GRITTI BLASCHKE</t>
  </si>
  <si>
    <t>BCI TBANC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</si>
  <si>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</si>
  <si>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</si>
  <si>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</si>
  <si>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</si>
  <si>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</si>
  <si>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</si>
  <si>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</si>
  <si>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</si>
  <si>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</si>
  <si>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</si>
  <si>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</si>
  <si>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</si>
  <si>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</si>
  <si>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</si>
  <si>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</si>
  <si>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</si>
  <si>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</si>
  <si>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</si>
  <si>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</si>
  <si>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</si>
  <si>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</si>
  <si>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</si>
  <si>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</si>
  <si>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</si>
  <si>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</si>
  <si>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</si>
  <si>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</si>
  <si>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</si>
  <si>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</si>
  <si>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</si>
  <si>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</si>
  <si>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</si>
  <si>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</si>
  <si>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</si>
  <si>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</si>
  <si>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</si>
  <si>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</si>
  <si>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</si>
  <si>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SANTANDER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</si>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</sst>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5" fillId="0" borderId="0"/>
  </cellStyleXfs>
  <cellXfs count="76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3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4" fillId="3" borderId="1" xfId="16" applyFont="1" applyFill="1" applyBorder="1" applyAlignment="1">
      <alignment horizontal="left"/>
    </xf>
    <xf numFmtId="0" fontId="14" fillId="3" borderId="3" xfId="16" applyFont="1" applyFill="1" applyBorder="1" applyAlignment="1">
      <alignment horizontal="center" vertical="center"/>
    </xf>
    <xf numFmtId="0" fontId="14" fillId="3" borderId="3" xfId="16" applyFont="1" applyFill="1" applyBorder="1" applyAlignment="1" applyProtection="1">
      <alignment horizontal="center" vertical="center"/>
      <protection locked="0"/>
    </xf>
    <xf numFmtId="0" fontId="14" fillId="3" borderId="4" xfId="16" applyFont="1" applyFill="1" applyBorder="1" applyAlignment="1">
      <alignment horizontal="center" vertical="center"/>
    </xf>
    <xf numFmtId="1" fontId="14" fillId="3" borderId="3" xfId="16" applyNumberFormat="1" applyFont="1" applyFill="1" applyBorder="1" applyAlignment="1">
      <alignment horizontal="center" vertical="center"/>
    </xf>
    <xf numFmtId="0" fontId="14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6" fillId="0" borderId="8" xfId="0" applyNumberFormat="1" applyFont="1" applyBorder="1" applyAlignment="1" applyProtection="1">
      <alignment horizontal="left" wrapText="1"/>
      <protection locked="0"/>
    </xf>
    <xf numFmtId="0" fontId="17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6" fillId="0" borderId="8" xfId="0" applyNumberFormat="1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164" fontId="6" fillId="0" borderId="1" xfId="15" applyNumberFormat="1" applyFont="1" applyBorder="1" applyAlignment="1" applyProtection="1">
      <alignment horizontal="left"/>
      <protection locked="0"/>
    </xf>
    <xf numFmtId="0" fontId="6" fillId="0" borderId="2" xfId="15" applyNumberFormat="1" applyFont="1" applyBorder="1" applyAlignment="1" applyProtection="1">
      <alignment horizontal="right" vertical="center"/>
      <protection locked="0"/>
    </xf>
    <xf numFmtId="0" fontId="6" fillId="0" borderId="1" xfId="15" applyNumberFormat="1" applyFont="1" applyBorder="1" applyAlignment="1" applyProtection="1">
      <alignment horizontal="left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2" fillId="0" borderId="7" xfId="16" applyFont="1" applyBorder="1" applyAlignment="1">
      <alignment horizontal="center" vertical="center"/>
    </xf>
    <xf numFmtId="0" fontId="1" fillId="0" borderId="0" xfId="16" applyFont="1" applyAlignment="1">
      <alignment horizontal="right"/>
    </xf>
    <xf numFmtId="0" fontId="1" fillId="0" borderId="0" xfId="16" applyFont="1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</cellXfs>
  <cellStyles count="18">
    <cellStyle name="Hipervínculo" xfId="1" builtinId="8"/>
    <cellStyle name="Millares" xfId="2" builtinId="3"/>
    <cellStyle name="Millares 2" xfId="3" xr:uid="{A7744862-FC1E-4DB9-BB0D-C23FE6801641}"/>
    <cellStyle name="Millares 2 2" xfId="4" xr:uid="{CF55B718-FA6B-41C2-AF5F-7786BFA42F2E}"/>
    <cellStyle name="Millares 2 2 2" xfId="5" xr:uid="{9B91ABD6-D7F7-451E-9560-CC1BB2258DC9}"/>
    <cellStyle name="Millares 2 2 2 2" xfId="6" xr:uid="{19C287FA-F82F-404A-A362-D28C9FC3E08A}"/>
    <cellStyle name="Millares 2 2 3" xfId="7" xr:uid="{F771DFE1-9F13-4FA2-ABC6-4ACA315FA4E8}"/>
    <cellStyle name="Millares 2 3" xfId="8" xr:uid="{C2227DF0-708A-426D-8465-B288A7E0CA84}"/>
    <cellStyle name="Millares 3" xfId="9" xr:uid="{CEED93EA-EC21-4D2F-A3F5-5EC09403F401}"/>
    <cellStyle name="Millares 3 2" xfId="10" xr:uid="{7270E817-5EB5-4B97-9B74-91EA18B87BF8}"/>
    <cellStyle name="Millares 4" xfId="11" xr:uid="{998BC09D-E408-4E75-BBD5-0E5B169A5E81}"/>
    <cellStyle name="Millares 4 2" xfId="12" xr:uid="{20842124-5E88-445D-B900-FA3453A247F8}"/>
    <cellStyle name="Millares 5" xfId="13" xr:uid="{38F82E2E-8CC5-4653-BE38-D4196D47725E}"/>
    <cellStyle name="Millares 5 2" xfId="14" xr:uid="{5D0614B4-ED3D-4AED-A858-1C7F22E66182}"/>
    <cellStyle name="Millares 6" xfId="15" xr:uid="{43C147B5-47C5-4B02-962F-5EB0A6CCE173}"/>
    <cellStyle name="Normal" xfId="0" builtinId="0"/>
    <cellStyle name="Normal 2" xfId="16" xr:uid="{45A50FAD-D846-4FF6-B387-6585283AFBE8}"/>
    <cellStyle name="Normal_Hoja1" xfId="17" xr:uid="{58280A96-7C7F-45C3-A19D-02CCF1FCCC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22" name="2 Imagen">
          <a:extLst>
            <a:ext uri="{FF2B5EF4-FFF2-40B4-BE49-F238E27FC236}">
              <a16:creationId xmlns:a16="http://schemas.microsoft.com/office/drawing/2014/main" id="{0B542CFA-C3C3-B870-079F-C1929016C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INANZAS@INVERSIONESCGL.CL" TargetMode="External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E8292-4A11-4586-879C-74ECDA2217EF}">
  <sheetPr codeName="Hoja1"/>
  <dimension ref="A1:R209"/>
  <sheetViews>
    <sheetView showGridLines="0" showRowColHeaders="0" topLeftCell="A210" workbookViewId="0">
      <selection sqref="A1:IV209"/>
    </sheetView>
  </sheetViews>
  <sheetFormatPr defaultColWidth="11.42578125" defaultRowHeight="1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>
      <c r="A2" s="71" t="s">
        <v>0</v>
      </c>
      <c r="B2" s="71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>
      <c r="A4" s="26" t="s">
        <v>2</v>
      </c>
      <c r="B4" s="18">
        <f>+'Detalle de Pagos'!B4</f>
        <v>2</v>
      </c>
      <c r="C4" s="72"/>
      <c r="D4" s="1"/>
      <c r="E4" s="1"/>
      <c r="F4" s="1"/>
      <c r="G4" s="1"/>
      <c r="H4" s="1"/>
      <c r="I4" s="1"/>
      <c r="J4" s="1"/>
      <c r="K4" s="4"/>
      <c r="L4" s="73"/>
      <c r="M4" s="1"/>
      <c r="N4" s="1"/>
      <c r="O4" s="1"/>
      <c r="P4" s="1"/>
      <c r="Q4"/>
      <c r="R4"/>
    </row>
    <row r="5" spans="1:18" ht="16.5" hidden="1">
      <c r="A5" s="26" t="s">
        <v>3</v>
      </c>
      <c r="B5" s="18">
        <f>+'Detalle de Pagos'!B5</f>
        <v>8088204</v>
      </c>
      <c r="C5" s="74"/>
      <c r="D5" s="1"/>
      <c r="E5" s="1"/>
      <c r="F5" s="1"/>
      <c r="G5" s="1"/>
      <c r="H5" s="1"/>
      <c r="I5" s="1"/>
      <c r="J5" s="1"/>
      <c r="K5" s="4"/>
      <c r="L5" s="73"/>
      <c r="M5" s="1"/>
      <c r="N5" s="1"/>
      <c r="O5" s="1"/>
      <c r="P5" s="1"/>
      <c r="Q5"/>
      <c r="R5"/>
    </row>
    <row r="6" spans="1:18" ht="16.5" hidden="1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>
      <c r="A9" s="26" t="s">
        <v>7</v>
      </c>
      <c r="B9" s="20">
        <f>+'Detalle de Pagos'!B9</f>
        <v>214993403</v>
      </c>
      <c r="C9" s="75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>
      <c r="A10" s="26" t="s">
        <v>8</v>
      </c>
      <c r="B10" s="39" t="str">
        <f>+'Detalle de Pagos'!B10</f>
        <v>REM OFC 06.2024</v>
      </c>
      <c r="C10" s="74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>
      <c r="A11" s="26" t="s">
        <v>9</v>
      </c>
      <c r="B11" s="39" t="str">
        <f>+'Detalle de Pagos'!B11</f>
        <v>REM OFC 06.2024</v>
      </c>
      <c r="C11" s="74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>
      <c r="A13" s="71" t="s">
        <v>10</v>
      </c>
      <c r="B13" s="71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>
      <c r="A15" s="21">
        <f>IF(+'Detalle de Pagos'!A15=0,"",+'Detalle de Pagos'!A15)</f>
        <v>120391429</v>
      </c>
      <c r="B15" s="40" t="str">
        <f>IF(+'Detalle de Pagos'!B15=0,"",+'Detalle de Pagos'!B15)</f>
        <v>ROMULO AUGUSTO BRUNA MORALES</v>
      </c>
      <c r="C15" s="22"/>
      <c r="D15" s="34">
        <f>IF(+'Detalle de Pagos'!C15=0,"",+'Detalle de Pagos'!C15)</f>
        <v>4010004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CHILE EDWARDS</v>
      </c>
      <c r="H15" s="38">
        <f>IFERROR((VLOOKUP(G15,Hoja2!$I$2:$J$19,2,FALSE)),0)</f>
        <v>1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4430029008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REM OFC 06.2024</v>
      </c>
      <c r="N15" s="24" t="str">
        <f>IF(+'Detalle de Pagos'!J15=0,"",+'Detalle de Pagos'!J15)</f>
        <v>REM OFC 06.2024</v>
      </c>
      <c r="O15" s="24" t="str">
        <f>IF(+'Detalle de Pagos'!K15=0,"",+'Detalle de Pagos'!K15)</f>
        <v>REM OFC 06.2024</v>
      </c>
      <c r="P15" s="24" t="str">
        <f>IF(+'Detalle de Pagos'!L15=0,"",+'Detalle de Pagos'!L15)</f>
        <v>REM OFC 06.2024</v>
      </c>
      <c r="Q15" s="24"/>
      <c r="R15"/>
    </row>
    <row r="16" spans="1:18" ht="16.5" hidden="1">
      <c r="A16" s="21">
        <f>IF(+'Detalle de Pagos'!A16=0,"",+'Detalle de Pagos'!A16)</f>
        <v>164787079</v>
      </c>
      <c r="B16" s="40" t="str">
        <f>IF(+'Detalle de Pagos'!B16=0,"",+'Detalle de Pagos'!B16)</f>
        <v>PIERO GRITTI BLASCHKE</v>
      </c>
      <c r="C16" s="25"/>
      <c r="D16" s="34">
        <f>IF(+'Detalle de Pagos'!C16=0,"",+'Detalle de Pagos'!C16)</f>
        <v>4078200</v>
      </c>
      <c r="E16" s="19" t="str">
        <f>IF(+'Detalle de Pagos'!D16=0,"",+'Detalle de Pagos'!D16)</f>
        <v>Abono en cuenta</v>
      </c>
      <c r="F16" s="38" t="str">
        <f>IFERROR((VLOOKUP(E16,Hoja2!$G$2:$H$6,2,FALSE)),0)</f>
        <v>CAT_CSH_TRANSFER</v>
      </c>
      <c r="G16" s="19" t="str">
        <f>IF(+'Detalle de Pagos'!E16=0,"",+'Detalle de Pagos'!E16)</f>
        <v>BCI TBANC</v>
      </c>
      <c r="H16" s="38">
        <f>IFERROR((VLOOKUP(G16,Hoja2!$I$2:$J$19,2,FALSE)),0)</f>
        <v>16</v>
      </c>
      <c r="I16" s="19" t="str">
        <f>IF(+'Detalle de Pagos'!F16=0,"",+'Detalle de Pagos'!F16)</f>
        <v>Cuenta Corriente</v>
      </c>
      <c r="J16" s="38" t="str">
        <f>IFERROR((VLOOKUP(I16,Hoja2!$K$2:$L$4,2,FALSE)),"")</f>
        <v>CAT_CSH_CCTE</v>
      </c>
      <c r="K16" s="20">
        <f>IF(+'Detalle de Pagos'!G16=0,"",+'Detalle de Pagos'!G16)</f>
        <v>76478777</v>
      </c>
      <c r="L16" s="23" t="str">
        <f>IF(+'Detalle de Pagos'!H16=0,"",+'Detalle de Pagos'!H16)</f>
        <v>FINANZAS@INVERSIONESCGL.CL</v>
      </c>
      <c r="M16" s="24" t="str">
        <f>IF(+'Detalle de Pagos'!I16=0,"",+'Detalle de Pagos'!I16)</f>
        <v>REM OFC 06.2024</v>
      </c>
      <c r="N16" s="24" t="str">
        <f>IF(+'Detalle de Pagos'!J16=0,"",+'Detalle de Pagos'!J16)</f>
        <v>REM OFC 06.2024</v>
      </c>
      <c r="O16" s="24" t="str">
        <f>IF(+'Detalle de Pagos'!K16=0,"",+'Detalle de Pagos'!K16)</f>
        <v>REM OFC 06.2024</v>
      </c>
      <c r="P16" s="24" t="str">
        <f>IF(+'Detalle de Pagos'!L16=0,"",+'Detalle de Pagos'!L16)</f>
        <v>REM OFC 06.2024</v>
      </c>
      <c r="Q16" s="24"/>
      <c r="R16"/>
    </row>
    <row r="17" spans="1:18" ht="16.5" hidden="1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D197DD4C-21CB-4F22-856B-D3B7B15D761B}"/>
    <dataValidation operator="lessThanOrEqual" allowBlank="1" showInputMessage="1" showErrorMessage="1" errorTitle="Glosa Cartola Origen" error="El texto ingresado supera el máximo permitido (20 caracteres)_x000a_" sqref="N15:Q209" xr:uid="{ECB5526A-30CD-4B03-B036-703B720D601E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A412-94E8-453E-A5D2-DD10D6924BD8}">
  <sheetPr codeName="Hoja3"/>
  <dimension ref="A1:M209"/>
  <sheetViews>
    <sheetView showGridLines="0" tabSelected="1" zoomScale="85" zoomScaleNormal="85" workbookViewId="0">
      <selection activeCell="I3" sqref="I3"/>
    </sheetView>
  </sheetViews>
  <sheetFormatPr defaultColWidth="11.42578125" defaultRowHeight="1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>
      <c r="A2" s="71"/>
      <c r="B2" s="71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>
      <c r="A4" s="26" t="s">
        <v>2</v>
      </c>
      <c r="B4" s="18">
        <f>COUNTA(A15:A209)</f>
        <v>2</v>
      </c>
      <c r="C4" s="1"/>
      <c r="D4" s="1"/>
      <c r="E4" s="1"/>
      <c r="F4" s="1"/>
      <c r="G4" s="4"/>
      <c r="H4" s="73"/>
      <c r="I4" s="1"/>
      <c r="J4" s="1"/>
      <c r="K4" s="1"/>
      <c r="L4" s="1"/>
      <c r="M4"/>
    </row>
    <row r="5" spans="1:13" ht="16.5">
      <c r="A5" s="26" t="s">
        <v>3</v>
      </c>
      <c r="B5" s="36">
        <f>SUM(C15:C209)</f>
        <v>8088204</v>
      </c>
      <c r="C5" s="1"/>
      <c r="D5" s="1"/>
      <c r="E5" s="1"/>
      <c r="F5" s="1"/>
      <c r="G5" s="4"/>
      <c r="H5" s="73"/>
      <c r="I5" s="1"/>
      <c r="J5" s="1"/>
      <c r="K5" s="1"/>
      <c r="L5" s="1"/>
      <c r="M5"/>
    </row>
    <row r="6" spans="1:13" ht="16.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>
      <c r="A10" s="26" t="s">
        <v>8</v>
      </c>
      <c r="B10" s="58" t="s">
        <v>23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>
      <c r="A11" s="26" t="s">
        <v>9</v>
      </c>
      <c r="B11" s="58" t="s">
        <v>23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>
      <c r="A13" s="71" t="s">
        <v>10</v>
      </c>
      <c r="B13" s="71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24</v>
      </c>
    </row>
    <row r="15" spans="1:13" ht="17.25">
      <c r="A15" s="68">
        <v>120391429</v>
      </c>
      <c r="B15" s="22" t="s">
        <v>25</v>
      </c>
      <c r="C15" s="34">
        <v>4010004</v>
      </c>
      <c r="D15" s="67" t="s">
        <v>26</v>
      </c>
      <c r="E15" s="69" t="s">
        <v>27</v>
      </c>
      <c r="F15" s="67" t="s">
        <v>22</v>
      </c>
      <c r="G15" s="66">
        <v>4430029008</v>
      </c>
      <c r="H15" s="44" t="s">
        <v>28</v>
      </c>
      <c r="I15" s="58" t="s">
        <v>23</v>
      </c>
      <c r="J15" s="58" t="s">
        <v>23</v>
      </c>
      <c r="K15" s="58" t="s">
        <v>23</v>
      </c>
      <c r="L15" s="58" t="s">
        <v>23</v>
      </c>
      <c r="M15" s="19"/>
    </row>
    <row r="16" spans="1:13" ht="17.25">
      <c r="A16" s="68">
        <v>164787079</v>
      </c>
      <c r="B16" s="22" t="s">
        <v>29</v>
      </c>
      <c r="C16" s="34">
        <v>4078200</v>
      </c>
      <c r="D16" s="67" t="s">
        <v>26</v>
      </c>
      <c r="E16" s="69" t="s">
        <v>30</v>
      </c>
      <c r="F16" s="67" t="s">
        <v>22</v>
      </c>
      <c r="G16" s="66">
        <v>76478777</v>
      </c>
      <c r="H16" s="44" t="s">
        <v>28</v>
      </c>
      <c r="I16" s="58" t="s">
        <v>23</v>
      </c>
      <c r="J16" s="58" t="s">
        <v>23</v>
      </c>
      <c r="K16" s="58" t="s">
        <v>23</v>
      </c>
      <c r="L16" s="58" t="s">
        <v>23</v>
      </c>
      <c r="M16" s="19"/>
    </row>
    <row r="17" spans="1:13" ht="17.25">
      <c r="A17" s="56"/>
      <c r="B17" s="70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31</v>
      </c>
    </row>
    <row r="20" spans="1:13" ht="17.2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FCB3BA63-9C61-4588-A773-0B37C1AD7A9B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B94A1B38-9E4F-445B-9693-6C0D4BAE3137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3B7E7AC1-C7F6-4821-AE90-2093758DB6C2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965A34CF-4161-43BA-9ACA-9896115B3797}">
      <formula1>20</formula1>
    </dataValidation>
    <dataValidation type="list" allowBlank="1" showInputMessage="1" showErrorMessage="1" sqref="B6" xr:uid="{8C0CC774-6AF3-45AC-A2C6-71F0F105641D}">
      <formula1>servicios</formula1>
    </dataValidation>
    <dataValidation type="list" allowBlank="1" showInputMessage="1" showErrorMessage="1" sqref="D15:D209" xr:uid="{B5DA53BA-9DA9-4B1F-A48B-8163FD7C708D}">
      <formula1>INDIRECT(serv)</formula1>
    </dataValidation>
    <dataValidation type="list" allowBlank="1" showInputMessage="1" showErrorMessage="1" sqref="E15:E209" xr:uid="{C5E5F285-D303-42D8-A5C6-BD7153F4DBF0}">
      <formula1>Bancos</formula1>
    </dataValidation>
    <dataValidation type="list" allowBlank="1" showInputMessage="1" showErrorMessage="1" sqref="F15:F209" xr:uid="{98064EB1-8A19-40A6-AA85-D9109AF7DCC7}">
      <formula1>Tipo_cuenta</formula1>
    </dataValidation>
  </dataValidations>
  <hyperlinks>
    <hyperlink ref="H15" r:id="rId1" xr:uid="{D462C0F4-57A4-4FF2-B49C-9A68370F07DA}"/>
    <hyperlink ref="H16" r:id="rId2" xr:uid="{6763724E-9C1C-432A-96D7-08C62C86632B}"/>
  </hyperlinks>
  <pageMargins left="0.7" right="0.7" top="0.75" bottom="0.75" header="0.3" footer="0.3"/>
  <pageSetup orientation="portrait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0994-1381-41BB-84F7-843EAB03E889}">
  <sheetPr codeName="Hoja2"/>
  <dimension ref="A1:N39"/>
  <sheetViews>
    <sheetView showGridLines="0" showRowColHeaders="0" topLeftCell="D65536" zoomScale="85" zoomScaleNormal="85" workbookViewId="0">
      <selection activeCell="F36" sqref="A1:IV65536"/>
    </sheetView>
  </sheetViews>
  <sheetFormatPr defaultRowHeight="15" zeroHeight="1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>
      <c r="A1" s="12" t="s">
        <v>32</v>
      </c>
      <c r="B1" s="12" t="s">
        <v>33</v>
      </c>
      <c r="C1" s="13" t="s">
        <v>34</v>
      </c>
      <c r="D1" s="13" t="s">
        <v>33</v>
      </c>
      <c r="E1" s="14" t="s">
        <v>35</v>
      </c>
      <c r="F1" s="14" t="s">
        <v>33</v>
      </c>
      <c r="G1" s="8" t="s">
        <v>14</v>
      </c>
      <c r="H1" s="8" t="s">
        <v>33</v>
      </c>
      <c r="I1" s="9" t="s">
        <v>36</v>
      </c>
      <c r="J1" s="9" t="s">
        <v>33</v>
      </c>
      <c r="K1" s="10" t="s">
        <v>6</v>
      </c>
      <c r="L1" s="10" t="s">
        <v>33</v>
      </c>
      <c r="M1" s="11" t="s">
        <v>24</v>
      </c>
      <c r="N1" s="11"/>
    </row>
    <row r="2" spans="1:14" hidden="1">
      <c r="A2" s="12" t="s">
        <v>37</v>
      </c>
      <c r="B2" s="12">
        <v>0</v>
      </c>
      <c r="C2" s="13" t="s">
        <v>37</v>
      </c>
      <c r="D2" s="13">
        <v>0</v>
      </c>
      <c r="E2" s="14" t="s">
        <v>37</v>
      </c>
      <c r="F2" s="16" t="s">
        <v>38</v>
      </c>
      <c r="G2" s="8" t="s">
        <v>37</v>
      </c>
      <c r="H2" s="15" t="s">
        <v>38</v>
      </c>
      <c r="I2" s="9" t="s">
        <v>27</v>
      </c>
      <c r="J2" s="9">
        <v>1</v>
      </c>
      <c r="K2" s="10" t="s">
        <v>22</v>
      </c>
      <c r="L2" s="10" t="s">
        <v>39</v>
      </c>
      <c r="M2" s="11" t="s">
        <v>37</v>
      </c>
      <c r="N2" s="11">
        <v>0</v>
      </c>
    </row>
    <row r="3" spans="1:14" hidden="1">
      <c r="A3" s="12" t="s">
        <v>40</v>
      </c>
      <c r="B3" s="12">
        <v>5</v>
      </c>
      <c r="C3" s="13" t="s">
        <v>41</v>
      </c>
      <c r="D3" s="13">
        <v>5001</v>
      </c>
      <c r="E3" s="14" t="s">
        <v>22</v>
      </c>
      <c r="F3" s="14" t="s">
        <v>42</v>
      </c>
      <c r="G3" s="8" t="s">
        <v>43</v>
      </c>
      <c r="H3" s="8" t="s">
        <v>44</v>
      </c>
      <c r="I3" s="9" t="s">
        <v>45</v>
      </c>
      <c r="J3" s="9">
        <v>12</v>
      </c>
      <c r="K3" s="10" t="s">
        <v>46</v>
      </c>
      <c r="L3" s="10" t="s">
        <v>47</v>
      </c>
      <c r="M3" s="11" t="s">
        <v>48</v>
      </c>
      <c r="N3" s="11">
        <v>1</v>
      </c>
    </row>
    <row r="4" spans="1:14" hidden="1">
      <c r="A4" s="12" t="s">
        <v>20</v>
      </c>
      <c r="B4" s="12">
        <v>6</v>
      </c>
      <c r="C4" s="13" t="s">
        <v>49</v>
      </c>
      <c r="D4" s="13">
        <v>5002</v>
      </c>
      <c r="G4" s="8" t="s">
        <v>50</v>
      </c>
      <c r="H4" s="8" t="s">
        <v>51</v>
      </c>
      <c r="I4" s="9" t="s">
        <v>52</v>
      </c>
      <c r="J4" s="9">
        <v>14</v>
      </c>
      <c r="K4" s="10" t="s">
        <v>53</v>
      </c>
      <c r="L4" s="10" t="s">
        <v>54</v>
      </c>
      <c r="M4" s="11" t="s">
        <v>55</v>
      </c>
      <c r="N4" s="11">
        <v>2</v>
      </c>
    </row>
    <row r="5" spans="1:14" hidden="1">
      <c r="A5" s="32" t="s">
        <v>56</v>
      </c>
      <c r="B5" s="12">
        <v>7</v>
      </c>
      <c r="C5" s="13" t="s">
        <v>57</v>
      </c>
      <c r="D5" s="13">
        <v>5003</v>
      </c>
      <c r="G5" s="8" t="s">
        <v>58</v>
      </c>
      <c r="H5" s="8" t="s">
        <v>59</v>
      </c>
      <c r="I5" s="9" t="s">
        <v>30</v>
      </c>
      <c r="J5" s="9">
        <v>16</v>
      </c>
    </row>
    <row r="6" spans="1:14" hidden="1">
      <c r="A6" s="32" t="s">
        <v>60</v>
      </c>
      <c r="B6" s="12">
        <v>8</v>
      </c>
      <c r="C6" s="13" t="s">
        <v>61</v>
      </c>
      <c r="D6" s="13">
        <v>5004</v>
      </c>
      <c r="G6" s="8" t="s">
        <v>62</v>
      </c>
      <c r="H6" s="8" t="s">
        <v>63</v>
      </c>
      <c r="I6" s="9" t="s">
        <v>64</v>
      </c>
      <c r="J6" s="9">
        <v>27</v>
      </c>
    </row>
    <row r="7" spans="1:14" hidden="1">
      <c r="C7" s="13" t="s">
        <v>21</v>
      </c>
      <c r="D7" s="13">
        <v>6001</v>
      </c>
      <c r="I7" s="9" t="s">
        <v>65</v>
      </c>
      <c r="J7" s="9">
        <v>28</v>
      </c>
    </row>
    <row r="8" spans="1:14" hidden="1">
      <c r="C8" s="13" t="s">
        <v>66</v>
      </c>
      <c r="D8" s="13">
        <v>6002</v>
      </c>
      <c r="I8" s="9" t="s">
        <v>67</v>
      </c>
      <c r="J8" s="9">
        <v>31</v>
      </c>
    </row>
    <row r="9" spans="1:14" hidden="1">
      <c r="C9" s="13" t="s">
        <v>68</v>
      </c>
      <c r="D9" s="13">
        <v>6003</v>
      </c>
      <c r="I9" s="9" t="s">
        <v>69</v>
      </c>
      <c r="J9" s="9">
        <v>37</v>
      </c>
    </row>
    <row r="10" spans="1:14" hidden="1">
      <c r="C10" s="13" t="s">
        <v>70</v>
      </c>
      <c r="D10" s="13">
        <v>6004</v>
      </c>
      <c r="I10" s="9" t="s">
        <v>71</v>
      </c>
      <c r="J10" s="9">
        <v>39</v>
      </c>
    </row>
    <row r="11" spans="1:14" hidden="1">
      <c r="C11" s="13" t="s">
        <v>72</v>
      </c>
      <c r="D11" s="13">
        <v>6005</v>
      </c>
      <c r="I11" s="9" t="s">
        <v>73</v>
      </c>
      <c r="J11" s="9">
        <v>49</v>
      </c>
    </row>
    <row r="12" spans="1:14" hidden="1">
      <c r="C12" s="13" t="s">
        <v>74</v>
      </c>
      <c r="D12" s="13">
        <v>6006</v>
      </c>
      <c r="I12" s="9" t="s">
        <v>75</v>
      </c>
      <c r="J12" s="9">
        <v>504</v>
      </c>
    </row>
    <row r="13" spans="1:14" hidden="1">
      <c r="C13" s="13" t="s">
        <v>76</v>
      </c>
      <c r="D13" s="13">
        <v>6007</v>
      </c>
      <c r="I13" s="9" t="s">
        <v>77</v>
      </c>
      <c r="J13" s="9">
        <v>507</v>
      </c>
    </row>
    <row r="14" spans="1:14" hidden="1">
      <c r="C14" s="13" t="s">
        <v>78</v>
      </c>
      <c r="D14" s="13">
        <v>7001</v>
      </c>
      <c r="I14" s="9" t="s">
        <v>79</v>
      </c>
      <c r="J14" s="9">
        <v>51</v>
      </c>
    </row>
    <row r="15" spans="1:14" hidden="1">
      <c r="C15" s="13" t="s">
        <v>80</v>
      </c>
      <c r="D15" s="13">
        <v>8001</v>
      </c>
      <c r="I15" s="9" t="s">
        <v>81</v>
      </c>
      <c r="J15" s="9">
        <v>53</v>
      </c>
    </row>
    <row r="16" spans="1:14" hidden="1">
      <c r="I16" s="9" t="s">
        <v>82</v>
      </c>
      <c r="J16" s="9">
        <v>54</v>
      </c>
    </row>
    <row r="17" spans="1:14" hidden="1">
      <c r="A17" t="s">
        <v>83</v>
      </c>
      <c r="B17" s="12" t="s">
        <v>40</v>
      </c>
      <c r="C17" s="12" t="s">
        <v>20</v>
      </c>
      <c r="D17" s="12" t="s">
        <v>84</v>
      </c>
      <c r="E17" s="12" t="s">
        <v>85</v>
      </c>
      <c r="I17" s="9" t="s">
        <v>86</v>
      </c>
      <c r="J17" s="9">
        <v>55</v>
      </c>
    </row>
    <row r="18" spans="1:14" hidden="1">
      <c r="A18" s="12" t="s">
        <v>40</v>
      </c>
      <c r="B18" s="13" t="s">
        <v>41</v>
      </c>
      <c r="C18" s="13" t="s">
        <v>21</v>
      </c>
      <c r="D18" s="13" t="s">
        <v>78</v>
      </c>
      <c r="E18" s="13" t="s">
        <v>87</v>
      </c>
      <c r="I18" s="9" t="s">
        <v>88</v>
      </c>
      <c r="J18" s="9">
        <v>57</v>
      </c>
    </row>
    <row r="19" spans="1:14" hidden="1">
      <c r="A19" s="12" t="s">
        <v>20</v>
      </c>
      <c r="B19" s="13" t="s">
        <v>49</v>
      </c>
      <c r="C19" s="13" t="s">
        <v>66</v>
      </c>
      <c r="I19" s="9" t="s">
        <v>89</v>
      </c>
      <c r="J19" s="9">
        <v>9</v>
      </c>
    </row>
    <row r="20" spans="1:14" hidden="1">
      <c r="A20" s="12" t="s">
        <v>56</v>
      </c>
      <c r="B20" s="13" t="s">
        <v>57</v>
      </c>
      <c r="C20" s="13" t="s">
        <v>68</v>
      </c>
    </row>
    <row r="21" spans="1:14" hidden="1">
      <c r="A21" s="12" t="s">
        <v>60</v>
      </c>
      <c r="B21" s="13" t="s">
        <v>61</v>
      </c>
      <c r="C21" s="13" t="s">
        <v>70</v>
      </c>
    </row>
    <row r="22" spans="1:14" hidden="1">
      <c r="C22" s="13" t="s">
        <v>72</v>
      </c>
    </row>
    <row r="23" spans="1:14" hidden="1">
      <c r="C23" s="13" t="s">
        <v>74</v>
      </c>
    </row>
    <row r="24" spans="1:14" hidden="1">
      <c r="C24" s="13" t="s">
        <v>76</v>
      </c>
    </row>
    <row r="27" spans="1:14" hidden="1">
      <c r="A27" s="42" t="s">
        <v>90</v>
      </c>
      <c r="B27" s="13" t="s">
        <v>41</v>
      </c>
      <c r="C27" s="13" t="s">
        <v>49</v>
      </c>
      <c r="D27" s="13" t="s">
        <v>57</v>
      </c>
      <c r="E27" s="13" t="s">
        <v>61</v>
      </c>
      <c r="F27" s="13" t="s">
        <v>21</v>
      </c>
      <c r="G27" s="13" t="s">
        <v>66</v>
      </c>
      <c r="H27" s="13" t="s">
        <v>68</v>
      </c>
      <c r="I27" s="13" t="s">
        <v>70</v>
      </c>
      <c r="J27" s="13" t="s">
        <v>72</v>
      </c>
      <c r="K27" s="13" t="s">
        <v>74</v>
      </c>
      <c r="L27" s="13" t="s">
        <v>76</v>
      </c>
      <c r="M27" s="13" t="s">
        <v>78</v>
      </c>
      <c r="N27" s="13" t="s">
        <v>87</v>
      </c>
    </row>
    <row r="28" spans="1:14" hidden="1">
      <c r="A28" s="13" t="s">
        <v>41</v>
      </c>
      <c r="B28" s="43" t="s">
        <v>26</v>
      </c>
      <c r="C28" s="43" t="s">
        <v>26</v>
      </c>
      <c r="D28" s="43" t="s">
        <v>26</v>
      </c>
      <c r="E28" s="43" t="s">
        <v>26</v>
      </c>
      <c r="F28" s="43" t="s">
        <v>26</v>
      </c>
      <c r="G28" s="43" t="s">
        <v>26</v>
      </c>
      <c r="H28" s="43" t="s">
        <v>26</v>
      </c>
      <c r="I28" s="43" t="s">
        <v>26</v>
      </c>
      <c r="J28" s="43" t="s">
        <v>26</v>
      </c>
      <c r="K28" s="43" t="s">
        <v>26</v>
      </c>
      <c r="L28" s="43" t="s">
        <v>26</v>
      </c>
      <c r="M28" s="43" t="s">
        <v>26</v>
      </c>
      <c r="N28" s="43" t="s">
        <v>50</v>
      </c>
    </row>
    <row r="29" spans="1:14" hidden="1">
      <c r="A29" s="13" t="s">
        <v>49</v>
      </c>
      <c r="B29" s="43" t="s">
        <v>50</v>
      </c>
      <c r="C29" s="43" t="s">
        <v>50</v>
      </c>
      <c r="D29" s="43" t="s">
        <v>50</v>
      </c>
      <c r="E29" s="43" t="s">
        <v>50</v>
      </c>
      <c r="F29" s="43" t="s">
        <v>62</v>
      </c>
      <c r="G29" s="43" t="s">
        <v>62</v>
      </c>
      <c r="H29" s="43" t="s">
        <v>62</v>
      </c>
      <c r="I29" s="43" t="s">
        <v>62</v>
      </c>
      <c r="J29" s="43" t="s">
        <v>62</v>
      </c>
      <c r="K29" s="43" t="s">
        <v>62</v>
      </c>
      <c r="L29" s="43" t="s">
        <v>62</v>
      </c>
    </row>
    <row r="30" spans="1:14" hidden="1">
      <c r="A30" s="13" t="s">
        <v>57</v>
      </c>
      <c r="F30" s="43" t="s">
        <v>50</v>
      </c>
      <c r="G30" s="43" t="s">
        <v>50</v>
      </c>
      <c r="H30" s="43" t="s">
        <v>50</v>
      </c>
      <c r="I30" s="43" t="s">
        <v>50</v>
      </c>
      <c r="J30" s="43" t="s">
        <v>50</v>
      </c>
      <c r="K30" s="43" t="s">
        <v>50</v>
      </c>
      <c r="L30" s="43" t="s">
        <v>50</v>
      </c>
    </row>
    <row r="31" spans="1:14" hidden="1">
      <c r="A31" s="13" t="s">
        <v>61</v>
      </c>
    </row>
    <row r="32" spans="1:14" hidden="1">
      <c r="A32" s="13" t="s">
        <v>21</v>
      </c>
    </row>
    <row r="33" spans="1:1" hidden="1">
      <c r="A33" s="13" t="s">
        <v>66</v>
      </c>
    </row>
    <row r="34" spans="1:1" hidden="1">
      <c r="A34" s="13" t="s">
        <v>68</v>
      </c>
    </row>
    <row r="35" spans="1:1" hidden="1">
      <c r="A35" s="13" t="s">
        <v>70</v>
      </c>
    </row>
    <row r="36" spans="1:1" hidden="1">
      <c r="A36" s="13" t="s">
        <v>72</v>
      </c>
    </row>
    <row r="37" spans="1:1" hidden="1">
      <c r="A37" s="13" t="s">
        <v>74</v>
      </c>
    </row>
    <row r="38" spans="1:1" hidden="1">
      <c r="A38" s="13" t="s">
        <v>76</v>
      </c>
    </row>
    <row r="39" spans="1:1" hidden="1">
      <c r="A39" s="13" t="s">
        <v>78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corpbanca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2024-07-04T17:24:43Z</dcterms:modified>
  <cp:category/>
  <cp:contentStatus/>
</cp:coreProperties>
</file>