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F950F46-9118-49DE-A697-47A1A4A679B9}" xr6:coauthVersionLast="47" xr6:coauthVersionMax="47" xr10:uidLastSave="{00000000-0000-0000-0000-000000000000}"/>
  <bookViews>
    <workbookView xWindow="20370" yWindow="-120" windowWidth="29040" windowHeight="158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<sst xmlns="http://schemas.openxmlformats.org/spreadsheetml/2006/main" count="222" uniqueCount="91">
  <si>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</si>
  <si>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</si>
  <si>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</si>
  <si>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</si>
  <si>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</si>
  <si>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</si>
  <si>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</si>
  <si>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</si>
  <si>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</si>
  <si>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</si>
  <si>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</si>
  <si>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</si>
  <si>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</si>
  <si>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</si>
  <si>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</si>
  <si>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</si>
  <si>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</si>
  <si>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</si>
  <si>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</si>
  <si>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</si>
  <si>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</si>
  <si>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</si>
  <si>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</si>
  <si>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</si>
  <si>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</si>
  <si>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</si>
  <si>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</si>
  <si>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</si>
  <si>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</si>
  <si>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</si>
  <si>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</si>
  <si>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</si>
  <si>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</si>
  <si>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</si>
  <si>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</si>
  <si>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</si>
  <si>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</si>
  <si>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</si>
  <si>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</si>
  <si>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</si>
  <si>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</si>
  <si>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</si>
  <si>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</si>
  <si>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</si>
  <si>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</si>
  <si>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</si>
  <si>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</si>
  <si>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</si>
  <si>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</si>
  <si>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</si>
  <si>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</si>
  <si>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</si>
  <si>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</si>
  <si>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</si>
  <si>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</si>
  <si>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</si>
  <si>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</si>
  <si>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</si>
  <si>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</si>
  <si>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</si>
  <si>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</si>
  <si>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</si>
  <si>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</si>
  <si>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</si>
  <si>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</si>
  <si>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</si>
  <si>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</si>
  <si>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</si>
  <si>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</si>
  <si>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</si>
  <si>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</si>
  <si>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</si>
  <si>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</si>
  <si>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</si>
  <si>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</si>
  <si>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</si>
  <si>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</si>
  <si>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</si>
  <si>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</si>
  <si>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</si>
  <si>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</si>
  <si>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</si>
  <si>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</si>
  <si>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</si>
  <si>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</si>
  <si>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</si>
  <si>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</si>
  <si>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</si>
  <si>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</si>
  <si>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TOMAS ALEJANDRO EGNEM</t>
  </si>
  <si>
    <t>REM LOS ROB 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</si>
</sst>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2054346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REM LOS ROB 08.2024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REM LOS ROB 08.2024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1424346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LOS ROB 08.2024</v>
      </c>
      <c r="N15" s="24" t="str">
        <f>IF(+'Detalle de Pagos'!J15=0,"",+'Detalle de Pagos'!J15)</f>
        <v>REM LOS ROB 08.2024</v>
      </c>
      <c r="O15" s="24" t="str">
        <f>IF(+'Detalle de Pagos'!K15=0,"",+'Detalle de Pagos'!K15)</f>
        <v>REM LOS ROB 08.2024</v>
      </c>
      <c r="P15" s="24" t="str">
        <f>IF(+'Detalle de Pagos'!L15=0,"",+'Detalle de Pagos'!L15)</f>
        <v>REM LOS ROB 08.2024</v>
      </c>
      <c r="Q15" s="24"/>
      <c r="R15"/>
    </row>
    <row r="16" spans="1:18" ht="16.5" hidden="1" x14ac:dyDescent="0.35">
      <c r="A16" s="21">
        <f>IF(+'Detalle de Pagos'!A16=0,"",+'Detalle de Pagos'!A16)</f>
        <v>194871430</v>
      </c>
      <c r="B16" s="40" t="str">
        <f>IF(+'Detalle de Pagos'!B16=0,"",+'Detalle de Pagos'!B16)</f>
        <v>TOMAS ALEJANDRO EGNEM</v>
      </c>
      <c r="C16" s="25"/>
      <c r="D16" s="34">
        <f>IF(+'Detalle de Pagos'!C16=0,"",+'Detalle de Pagos'!C16)</f>
        <v>630000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BANCOESTADO</v>
      </c>
      <c r="H16" s="38">
        <f>IFERROR((VLOOKUP(G16,Hoja2!$I$2:$J$19,2,FALSE)),0)</f>
        <v>12</v>
      </c>
      <c r="I16" s="19" t="str">
        <f>IF(+'Detalle de Pagos'!F16=0,"",+'Detalle de Pagos'!F16)</f>
        <v>Cuenta Vista</v>
      </c>
      <c r="J16" s="38" t="str">
        <f>IFERROR((VLOOKUP(I16,Hoja2!$K$2:$L$4,2,FALSE)),"")</f>
        <v>CAT_CSH_CVIS</v>
      </c>
      <c r="K16" s="20">
        <f>IF(+'Detalle de Pagos'!G16=0,"",+'Detalle de Pagos'!G16)</f>
        <v>19487143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REM LOS ROB 08.2024</v>
      </c>
      <c r="N16" s="24" t="str">
        <f>IF(+'Detalle de Pagos'!J16=0,"",+'Detalle de Pagos'!J16)</f>
        <v>REM LOS ROB 08.2024</v>
      </c>
      <c r="O16" s="24" t="str">
        <f>IF(+'Detalle de Pagos'!K16=0,"",+'Detalle de Pagos'!K16)</f>
        <v>REM LOS ROB 08.2024</v>
      </c>
      <c r="P16" s="24" t="str">
        <f>IF(+'Detalle de Pagos'!L16=0,"",+'Detalle de Pagos'!L16)</f>
        <v>REM LOS ROB 08.2024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H26" sqref="H26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2054346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90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90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1424346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90</v>
      </c>
      <c r="J15" s="58" t="s">
        <v>90</v>
      </c>
      <c r="K15" s="58" t="s">
        <v>90</v>
      </c>
      <c r="L15" s="58" t="s">
        <v>90</v>
      </c>
      <c r="M15" s="19"/>
    </row>
    <row r="16" spans="1:13" ht="17.25" x14ac:dyDescent="0.35">
      <c r="A16" s="56">
        <v>194871430</v>
      </c>
      <c r="B16" s="67" t="s">
        <v>89</v>
      </c>
      <c r="C16" s="64">
        <v>630000</v>
      </c>
      <c r="D16" s="19" t="s">
        <v>25</v>
      </c>
      <c r="E16" s="19" t="s">
        <v>43</v>
      </c>
      <c r="F16" s="19" t="s">
        <v>51</v>
      </c>
      <c r="G16" s="65">
        <v>19487143</v>
      </c>
      <c r="H16" s="44" t="s">
        <v>27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  <hyperlink ref="H16" r:id="rId2" xr:uid="{066A7E5A-9AF0-4A1A-A54B-FDE13EC569D7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2024-09-03T16:56:32Z</dcterms:modified>
  <cp:category/>
  <cp:contentStatus/>
</cp:coreProperties>
</file>