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7F185D7-3D2D-4EB6-B87E-CF85A6666FC7}" xr6:coauthVersionLast="47" xr6:coauthVersionMax="47" xr10:uidLastSave="{00000000-0000-0000-0000-000000000000}"/>
  <bookViews>
    <workbookView xWindow="20370" yWindow="-120" windowWidth="29040" windowHeight="15840" firstSheet="1" activeTab="1" xr2:uid="{973F229A-BC5C-4B9E-AA31-6EBA37ED3D7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4A14986-28F1-46EA-A891-57D2D7927733}">
      <text>
        <r>
          <rPr>
            <sz val="11"/>
            <color theme="1"/>
            <rFont val="Calibri"/>
            <family val="2"/>
            <scheme val="minor"/>
          </rPr>
          <t>Ingrese RUT Empresa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6" authorId="0" shapeId="0" xr:uid="{A372945C-F941-484B-895E-73B5C5035416}">
      <text>
        <r>
          <rPr>
            <sz val="11"/>
            <color theme="1"/>
            <rFont val="Calibri"/>
            <family val="2"/>
            <scheme val="minor"/>
          </rPr>
          <t>Seleccione Producto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7" authorId="0" shapeId="0" xr:uid="{5449239D-A05A-40AA-A2F9-2B39345A5B92}">
      <text>
        <r>
          <rPr>
            <sz val="11"/>
            <color theme="1"/>
            <rFont val="Calibri"/>
            <family val="2"/>
            <scheme val="minor"/>
          </rPr>
          <t>Seleccione Tipo de Servicio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9" authorId="0" shapeId="0" xr:uid="{AA97578F-1F83-494E-BE40-1056ACE4C3DA}">
      <text>
        <r>
          <rPr>
            <sz val="11"/>
            <color theme="1"/>
            <rFont val="Calibri"/>
            <family val="2"/>
            <scheme val="minor"/>
          </rPr>
          <t>Ingrese Número Cuenta de Cargo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J14" authorId="0" shapeId="0" xr:uid="{788CD358-4F7C-488C-9F8D-C3C6CC51782E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<sst xmlns="http://schemas.openxmlformats.org/spreadsheetml/2006/main" count="222" uniqueCount="91">
  <si>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</si>
  <si>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</si>
  <si>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</si>
  <si>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</si>
  <si>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</si>
  <si>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</si>
  <si>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</si>
  <si>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</si>
  <si>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</si>
  <si>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</si>
  <si>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</si>
  <si>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</si>
  <si>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</si>
  <si>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</si>
  <si>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</si>
  <si>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</si>
  <si>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</si>
  <si>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</si>
  <si>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</si>
  <si>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</si>
  <si>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</si>
  <si>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</si>
  <si>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</si>
  <si>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</si>
  <si>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</si>
  <si>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</si>
  <si>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</si>
  <si>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</si>
  <si>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</si>
  <si>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</si>
  <si>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</si>
  <si>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</si>
  <si>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</si>
  <si>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</si>
  <si>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</si>
  <si>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</si>
  <si>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</si>
  <si>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</si>
  <si>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</si>
  <si>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</si>
  <si>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</si>
  <si>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</si>
  <si>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</si>
  <si>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</si>
  <si>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</si>
  <si>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</si>
  <si>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</si>
  <si>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</si>
  <si>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</si>
  <si>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</si>
  <si>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</si>
  <si>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</si>
  <si>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</si>
  <si>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</si>
  <si>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</si>
  <si>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</si>
  <si>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</si>
  <si>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</si>
  <si>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</si>
  <si>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</si>
  <si>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</si>
  <si>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</si>
  <si>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</si>
  <si>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</si>
  <si>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</si>
  <si>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</si>
  <si>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</si>
  <si>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</si>
  <si>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</si>
  <si>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</si>
  <si>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</si>
  <si>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</si>
  <si>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</si>
  <si>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</si>
  <si>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</si>
  <si>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</si>
  <si>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</si>
  <si>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</si>
  <si>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</si>
  <si>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</si>
  <si>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</si>
  <si>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</si>
  <si>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</si>
  <si>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</si>
  <si>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</si>
  <si>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</si>
  <si>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</si>
  <si>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</si>
  <si>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</si>
  <si>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TOMAS ALEJANDRO EGNEM</t>
  </si>
  <si>
    <t>ANTICP SUELD 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</si>
</sst>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1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2" fillId="3" borderId="1" xfId="16" applyFont="1" applyFill="1" applyBorder="1" applyAlignment="1">
      <alignment horizontal="left"/>
    </xf>
    <xf numFmtId="0" fontId="12" fillId="3" borderId="3" xfId="16" applyFont="1" applyFill="1" applyBorder="1" applyAlignment="1">
      <alignment horizontal="center" vertical="center"/>
    </xf>
    <xf numFmtId="0" fontId="12" fillId="3" borderId="3" xfId="16" applyFont="1" applyFill="1" applyBorder="1" applyAlignment="1" applyProtection="1">
      <alignment horizontal="center" vertical="center"/>
      <protection locked="0"/>
    </xf>
    <xf numFmtId="0" fontId="12" fillId="3" borderId="4" xfId="16" applyFont="1" applyFill="1" applyBorder="1" applyAlignment="1">
      <alignment horizontal="center" vertical="center"/>
    </xf>
    <xf numFmtId="1" fontId="12" fillId="3" borderId="3" xfId="16" applyNumberFormat="1" applyFont="1" applyFill="1" applyBorder="1" applyAlignment="1">
      <alignment horizontal="center" vertical="center"/>
    </xf>
    <xf numFmtId="0" fontId="12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A34091A-6CC3-4DDE-8464-E41082439D94}"/>
    <cellStyle name="Millares 2 2" xfId="4" xr:uid="{C66E7FCA-AE41-4E50-B491-76A9F890F8E3}"/>
    <cellStyle name="Millares 2 2 2" xfId="5" xr:uid="{461951B1-8DBD-44DE-86AA-590001C44794}"/>
    <cellStyle name="Millares 2 2 2 2" xfId="6" xr:uid="{83E6E9A7-88B0-4CDA-AB95-6BDA29292EE9}"/>
    <cellStyle name="Millares 2 2 3" xfId="7" xr:uid="{71DA6E8A-61D7-4B15-BFE0-6988D3C46064}"/>
    <cellStyle name="Millares 2 3" xfId="8" xr:uid="{E568187D-FD59-437A-B532-F2B516A1FC09}"/>
    <cellStyle name="Millares 3" xfId="9" xr:uid="{9FD8D0BD-8A4C-443B-8552-DA0A78D43E33}"/>
    <cellStyle name="Millares 3 2" xfId="10" xr:uid="{6AF9A3F5-B12B-4CED-8A9D-A1119C303F7D}"/>
    <cellStyle name="Millares 4" xfId="11" xr:uid="{C61F7873-EA07-4CD7-BC74-B0DED144D228}"/>
    <cellStyle name="Millares 4 2" xfId="12" xr:uid="{1F47E2B4-9B2A-4D2D-8B0B-CD948E005AAD}"/>
    <cellStyle name="Millares 5" xfId="13" xr:uid="{C670658A-6A6E-4763-B702-F9F30AAD7D42}"/>
    <cellStyle name="Millares 5 2" xfId="14" xr:uid="{A7DFB255-A39E-4610-8E74-CE6A58280929}"/>
    <cellStyle name="Millares 6" xfId="15" xr:uid="{736AA6F5-040F-48B9-A6E3-79AF2AC6EE67}"/>
    <cellStyle name="Normal" xfId="0" builtinId="0"/>
    <cellStyle name="Normal 2" xfId="16" xr:uid="{8BDB7013-42FF-4EF5-8FF6-187485084DC4}"/>
    <cellStyle name="Normal_Hoja1" xfId="17" xr:uid="{3C73DB38-6A27-46BB-99AD-B8CB8B420A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7D29ED6A-80B0-D7B3-8DCB-5A9F07C1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071-990C-4304-804D-30660ADF2F77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2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800000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ANTICP SUELD 09.2024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ANTICP SUELD 09.2024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700000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ANTICP SUELD 09.2024</v>
      </c>
      <c r="N15" s="24" t="str">
        <f>IF(+'Detalle de Pagos'!J15=0,"",+'Detalle de Pagos'!J15)</f>
        <v>ANTICP SUELD 09.2024</v>
      </c>
      <c r="O15" s="24" t="str">
        <f>IF(+'Detalle de Pagos'!K15=0,"",+'Detalle de Pagos'!K15)</f>
        <v>ANTICP SUELD 09.2024</v>
      </c>
      <c r="P15" s="24" t="str">
        <f>IF(+'Detalle de Pagos'!L15=0,"",+'Detalle de Pagos'!L15)</f>
        <v>ANTICP SUELD 09.2024</v>
      </c>
      <c r="Q15" s="24"/>
      <c r="R15"/>
    </row>
    <row r="16" spans="1:18" ht="16.5" hidden="1" x14ac:dyDescent="0.35">
      <c r="A16" s="21">
        <f>IF(+'Detalle de Pagos'!A16=0,"",+'Detalle de Pagos'!A16)</f>
        <v>194871430</v>
      </c>
      <c r="B16" s="40" t="str">
        <f>IF(+'Detalle de Pagos'!B16=0,"",+'Detalle de Pagos'!B16)</f>
        <v>TOMAS ALEJANDRO EGNEM</v>
      </c>
      <c r="C16" s="25"/>
      <c r="D16" s="34">
        <f>IF(+'Detalle de Pagos'!C16=0,"",+'Detalle de Pagos'!C16)</f>
        <v>100000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BANCOESTADO</v>
      </c>
      <c r="H16" s="38">
        <f>IFERROR((VLOOKUP(G16,Hoja2!$I$2:$J$19,2,FALSE)),0)</f>
        <v>12</v>
      </c>
      <c r="I16" s="19" t="str">
        <f>IF(+'Detalle de Pagos'!F16=0,"",+'Detalle de Pagos'!F16)</f>
        <v>Cuenta Vista</v>
      </c>
      <c r="J16" s="38" t="str">
        <f>IFERROR((VLOOKUP(I16,Hoja2!$K$2:$L$4,2,FALSE)),"")</f>
        <v>CAT_CSH_CVIS</v>
      </c>
      <c r="K16" s="20">
        <f>IF(+'Detalle de Pagos'!G16=0,"",+'Detalle de Pagos'!G16)</f>
        <v>19487143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ANTICP SUELD 09.2024</v>
      </c>
      <c r="N16" s="24" t="str">
        <f>IF(+'Detalle de Pagos'!J16=0,"",+'Detalle de Pagos'!J16)</f>
        <v>ANTICP SUELD 09.2024</v>
      </c>
      <c r="O16" s="24" t="str">
        <f>IF(+'Detalle de Pagos'!K16=0,"",+'Detalle de Pagos'!K16)</f>
        <v>ANTICP SUELD 09.2024</v>
      </c>
      <c r="P16" s="24" t="str">
        <f>IF(+'Detalle de Pagos'!L16=0,"",+'Detalle de Pagos'!L16)</f>
        <v>ANTICP SUELD 09.2024</v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43EA22E-52B8-4D2B-A66E-A9EE7879925F}"/>
    <dataValidation operator="lessThanOrEqual" allowBlank="1" showInputMessage="1" showErrorMessage="1" errorTitle="Glosa Cartola Origen" error="El texto ingresado supera el máximo permitido (20 caracteres)_x000a_" sqref="N15:Q209" xr:uid="{C9472F3F-BDC6-486E-A493-484BE5767C0C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872-F113-4625-9304-F36564E417C1}">
  <sheetPr codeName="Hoja3"/>
  <dimension ref="A1:M209"/>
  <sheetViews>
    <sheetView showGridLines="0" tabSelected="1" zoomScale="85" zoomScaleNormal="85" workbookViewId="0">
      <selection activeCell="C20" sqref="C20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800000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90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90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56">
        <v>159844978</v>
      </c>
      <c r="B15" s="22" t="s">
        <v>24</v>
      </c>
      <c r="C15" s="34">
        <v>700000</v>
      </c>
      <c r="D15" s="19" t="s">
        <v>25</v>
      </c>
      <c r="E15" s="57" t="s">
        <v>26</v>
      </c>
      <c r="F15" s="19" t="s">
        <v>22</v>
      </c>
      <c r="G15" s="66">
        <v>87637883</v>
      </c>
      <c r="H15" s="44" t="s">
        <v>27</v>
      </c>
      <c r="I15" s="58" t="s">
        <v>90</v>
      </c>
      <c r="J15" s="58" t="s">
        <v>90</v>
      </c>
      <c r="K15" s="58" t="s">
        <v>90</v>
      </c>
      <c r="L15" s="58" t="s">
        <v>90</v>
      </c>
      <c r="M15" s="19"/>
    </row>
    <row r="16" spans="1:13" ht="17.25" x14ac:dyDescent="0.35">
      <c r="A16" s="56">
        <v>194871430</v>
      </c>
      <c r="B16" s="67" t="s">
        <v>89</v>
      </c>
      <c r="C16" s="64">
        <v>100000</v>
      </c>
      <c r="D16" s="19" t="s">
        <v>25</v>
      </c>
      <c r="E16" s="19" t="s">
        <v>43</v>
      </c>
      <c r="F16" s="19" t="s">
        <v>51</v>
      </c>
      <c r="G16" s="65">
        <v>19487143</v>
      </c>
      <c r="H16" s="44" t="s">
        <v>27</v>
      </c>
      <c r="I16" s="58" t="s">
        <v>90</v>
      </c>
      <c r="J16" s="58" t="s">
        <v>90</v>
      </c>
      <c r="K16" s="58" t="s">
        <v>90</v>
      </c>
      <c r="L16" s="58" t="s">
        <v>90</v>
      </c>
      <c r="M16" s="19"/>
    </row>
    <row r="17" spans="1:13" ht="17.25" x14ac:dyDescent="0.3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28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EF92DA9-8B3E-4C47-ADCC-8A8A5A1218F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AAA2E66-1D4C-4422-A9E3-81B28330F57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78A1E187-5FD8-42C1-A07E-D1CBDFAE4D2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3CD21F-49F1-41B2-B54C-C1360A61AC60}">
      <formula1>20</formula1>
    </dataValidation>
    <dataValidation type="list" allowBlank="1" showInputMessage="1" showErrorMessage="1" sqref="B6" xr:uid="{9768901E-E44C-438B-8590-8635469588ED}">
      <formula1>servicios</formula1>
    </dataValidation>
    <dataValidation type="list" allowBlank="1" showInputMessage="1" showErrorMessage="1" sqref="D15:D209" xr:uid="{25E4F98B-7B6C-4CAB-9350-0E5275C1D2C6}">
      <formula1>INDIRECT(serv)</formula1>
    </dataValidation>
    <dataValidation type="list" allowBlank="1" showInputMessage="1" showErrorMessage="1" sqref="E15:E209" xr:uid="{D1E2B81D-6C59-46E7-BC0A-6AFAF605E108}">
      <formula1>Bancos</formula1>
    </dataValidation>
    <dataValidation type="list" allowBlank="1" showInputMessage="1" showErrorMessage="1" sqref="F15:F209" xr:uid="{F1EAFE48-43A5-4E6B-A603-2393E85E97A6}">
      <formula1>Tipo_cuenta</formula1>
    </dataValidation>
  </dataValidations>
  <hyperlinks>
    <hyperlink ref="H15" r:id="rId1" xr:uid="{8A6BD652-F041-4E87-AC99-147AB15CA952}"/>
    <hyperlink ref="H16" r:id="rId2" xr:uid="{066A7E5A-9AF0-4A1A-A54B-FDE13EC569D7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883-60FA-4FD3-8DB0-811B89DF63FE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23</v>
      </c>
      <c r="N1" s="11"/>
    </row>
    <row r="2" spans="1:14" hidden="1" x14ac:dyDescent="0.25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5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58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26</v>
      </c>
      <c r="J9" s="9">
        <v>37</v>
      </c>
    </row>
    <row r="10" spans="1:14" hidden="1" x14ac:dyDescent="0.25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5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5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5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5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20</v>
      </c>
      <c r="B19" s="13" t="s">
        <v>47</v>
      </c>
      <c r="C19" s="13" t="s">
        <v>65</v>
      </c>
      <c r="I19" s="9" t="s">
        <v>87</v>
      </c>
      <c r="J19" s="9">
        <v>9</v>
      </c>
    </row>
    <row r="20" spans="1:14" hidden="1" x14ac:dyDescent="0.25">
      <c r="A20" s="12" t="s">
        <v>54</v>
      </c>
      <c r="B20" s="13" t="s">
        <v>55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68</v>
      </c>
    </row>
    <row r="22" spans="1:14" hidden="1" x14ac:dyDescent="0.25">
      <c r="C22" s="13" t="s">
        <v>70</v>
      </c>
    </row>
    <row r="23" spans="1:14" hidden="1" x14ac:dyDescent="0.25">
      <c r="C23" s="13" t="s">
        <v>72</v>
      </c>
    </row>
    <row r="24" spans="1:14" hidden="1" x14ac:dyDescent="0.25">
      <c r="C24" s="13" t="s">
        <v>74</v>
      </c>
    </row>
    <row r="27" spans="1:14" hidden="1" x14ac:dyDescent="0.25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5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68</v>
      </c>
    </row>
    <row r="36" spans="1:1" hidden="1" x14ac:dyDescent="0.25">
      <c r="A36" s="13" t="s">
        <v>70</v>
      </c>
    </row>
    <row r="37" spans="1:1" hidden="1" x14ac:dyDescent="0.25">
      <c r="A37" s="13" t="s">
        <v>72</v>
      </c>
    </row>
    <row r="38" spans="1:1" hidden="1" x14ac:dyDescent="0.25">
      <c r="A38" s="13" t="s">
        <v>74</v>
      </c>
    </row>
    <row r="39" spans="1:1" hidden="1" x14ac:dyDescent="0.25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2024-09-13T17:16:51Z</dcterms:modified>
  <cp:category/>
  <cp:contentStatus/>
</cp:coreProperties>
</file>